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<sst xmlns="http://schemas.openxmlformats.org/spreadsheetml/2006/main" count="480" uniqueCount="220">
  <si>
    <t>Dossier</t>
  </si>
  <si>
    <t>Date</t>
  </si>
  <si>
    <t>Phase</t>
  </si>
  <si>
    <t>Indice</t>
  </si>
  <si>
    <t>MAITRE D'OUVRAGE
Groupement Hospitalier de Territoire (GHT) 21-52
CHU DIJON BOURGOGNE
5 Boulevard Jeanne d'Arc, BP 77908
21079 DIJON Cedex
Tél : 03 80 29 33 80</t>
  </si>
  <si>
    <t>BE FLUIDES : 
    ILTEC
    4 Place de Bourgogne
    42400 SAINT-CHAMOND
    Tél : 04 77 29 72 84</t>
  </si>
  <si>
    <t>ECONOMISTE DE LA CONSTRUCTION : 
    ENGIBAT ECO
    53 Cours Fauriel
    42100 SAINT-ETIENNE
    Tél : 04 77 38 47 83
    Mél : eco@engibat.fr</t>
  </si>
  <si>
    <t>ARCHITECTE : 
    Atelier d'Architecture RIVAT
    53 Cours Fauriel
    42100 SAINT-ETIENNE
    Tél : 04 77 38 01 66
    Mél : archi-ja@rivat-architecte.fr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</si>
  <si>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</si>
  <si>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</si>
  <si>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</si>
  <si>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</si>
  <si>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</si>
  <si>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</si>
  <si>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</si>
  <si>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</si>
  <si>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</si>
  <si>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</si>
  <si>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</si>
  <si>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</si>
  <si>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</si>
  <si>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</si>
  <si>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</si>
  <si>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</si>
  <si>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</si>
  <si>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</si>
  <si>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</si>
  <si>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</si>
  <si>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</si>
  <si>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</si>
  <si>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</si>
  <si>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</si>
  <si>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</si>
  <si>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</si>
  <si>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</si>
  <si>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</si>
  <si>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</si>
  <si>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</si>
  <si>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</si>
  <si>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</si>
  <si>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n°04</t>
  </si>
  <si>
    <t>CLOISONS MODULAIRES</t>
  </si>
  <si>
    <t>3.&amp;</t>
  </si>
  <si>
    <t>04.1</t>
  </si>
  <si>
    <t>3.T</t>
  </si>
  <si>
    <t>04.1.1</t>
  </si>
  <si>
    <t>CLOISONS MODULAIRES VITREES</t>
  </si>
  <si>
    <t>8.T</t>
  </si>
  <si>
    <t>8.U.IMAGE</t>
  </si>
  <si>
    <t>04.1.1.1</t>
  </si>
  <si>
    <t>Cloisons de hauteur 1,65 - vitrage de hauteur 1,50 m</t>
  </si>
  <si>
    <t>9.T</t>
  </si>
  <si>
    <t>9.L</t>
  </si>
  <si>
    <t xml:space="preserve">Localisation : 
Dans Salles de soin 1 &amp; 2 au RDC.
</t>
  </si>
  <si>
    <t>9.M.</t>
  </si>
  <si>
    <t xml:space="preserve">RDC    </t>
  </si>
  <si>
    <t>9.M.A</t>
  </si>
  <si>
    <t>(A)</t>
  </si>
  <si>
    <t>Salle de soin 1    (4.20+4.50)*1.65ht =</t>
  </si>
  <si>
    <t xml:space="preserve"> M2</t>
  </si>
  <si>
    <t>Salle de soin 2    4.25*1.65ht =</t>
  </si>
  <si>
    <t>9.M.Z</t>
  </si>
  <si>
    <t xml:space="preserve">    A~+5.00 =</t>
  </si>
  <si>
    <t>=</t>
  </si>
  <si>
    <t>9.&amp;</t>
  </si>
  <si>
    <t>04.1.1.2</t>
  </si>
  <si>
    <t>Cloison de hauteur 2,55 m - vitrage de hauteur 1,55 m</t>
  </si>
  <si>
    <t xml:space="preserve">Localisation : 
Dans Office repas Patients au RDC.
</t>
  </si>
  <si>
    <t>Office repas Patients    4.35*2.55ht =</t>
  </si>
  <si>
    <t>Déduire ouverture    -1u*(1.00*2.10ht) =</t>
  </si>
  <si>
    <t>04.1.1.3</t>
  </si>
  <si>
    <t>Cloisons de hauteur 2,70 m - vitrage de hauteur 1,55 m</t>
  </si>
  <si>
    <t xml:space="preserve">Localisation : 
Dans Secrétariat, Salle de repos Pers., Salle repas Patients, Salles de soin 1 &amp; 2, Soins et bureautique 1 &amp; 2 et Postes isolés 1 à 8 au RDC.
</t>
  </si>
  <si>
    <t>Secrétariat    5.52*2.70ht =</t>
  </si>
  <si>
    <t>Salle de repos Pers.    2.30*2.70ht =</t>
  </si>
  <si>
    <t>Salle repas Patients    3.90*2.70ht =</t>
  </si>
  <si>
    <t>Salle de soin 1    4.50*2.70ht =</t>
  </si>
  <si>
    <t>Salle de soin 2    8.75*2.70ht =</t>
  </si>
  <si>
    <t>Soins et bureautique 1    13.23*2.70ht =</t>
  </si>
  <si>
    <t>Soins et bureautique 2    13.22*2.70ht =</t>
  </si>
  <si>
    <t>Poste isolé 1    2.69*2.70ht =</t>
  </si>
  <si>
    <t>Poste isolé 2    2.69*2.70ht =</t>
  </si>
  <si>
    <t>Poste isolé 3    2.30*2.70ht =</t>
  </si>
  <si>
    <t>Poste isolé 4    2.35*2.70ht =</t>
  </si>
  <si>
    <t>Poste isolé 5    2.30*2.70ht =</t>
  </si>
  <si>
    <t>Poste isolé 6    2.35*2.70ht =</t>
  </si>
  <si>
    <t>Poste isolé 7    2.35*2.70ht =</t>
  </si>
  <si>
    <t>Poste isolé 8    2.30*2.70ht =</t>
  </si>
  <si>
    <t>Déduire ouvertures    -9u*(1.20*2.10ht) =</t>
  </si>
  <si>
    <t xml:space="preserve">    -7u*(1.00*2.10ht) =</t>
  </si>
  <si>
    <t>04.1.1.4</t>
  </si>
  <si>
    <t>Cloisons de hauteur 2,70 m - vitrage de hauteur 1,55 m - store inclinable intégré</t>
  </si>
  <si>
    <t xml:space="preserve">Localisation : 
Entre Postes isolés 1 à 8.
</t>
  </si>
  <si>
    <t>Entre Postes isolés 1 et 2    4.50*2.70ht =</t>
  </si>
  <si>
    <t>Entre Postes isolés 3 et 4    4.65*2.70ht =</t>
  </si>
  <si>
    <t>Entre Postes isolés 5 et 6    4.00*2.70ht =</t>
  </si>
  <si>
    <t>Entre Postes isolés 6 et 7    4.65*2.70ht =</t>
  </si>
  <si>
    <t>Entre Postes isolés 7 et 8    4.00*2.70ht =</t>
  </si>
  <si>
    <t>8.&amp;</t>
  </si>
  <si>
    <t>04.1.2</t>
  </si>
  <si>
    <t>PORTES VITREES</t>
  </si>
  <si>
    <t>04.1.2.1</t>
  </si>
  <si>
    <t>Portes vitrées coulissantes de 1,00 x ht 2,10 m - PI44/PI46/PI48/PI50</t>
  </si>
  <si>
    <t xml:space="preserve">Localisation : 
Pour Soins et bureautique 1 &amp; 2 au RDC.
</t>
  </si>
  <si>
    <t xml:space="preserve">PI44 - Soins et bureautique 2    </t>
  </si>
  <si>
    <t xml:space="preserve"> U</t>
  </si>
  <si>
    <t xml:space="preserve">PI46 - Soins et bureautique 2    </t>
  </si>
  <si>
    <t xml:space="preserve">PI48 - Soins et bureautique 1    </t>
  </si>
  <si>
    <t xml:space="preserve">PI50 - Soins et bureautique 1    </t>
  </si>
  <si>
    <t xml:space="preserve">    A =</t>
  </si>
  <si>
    <t>04.1.2.2</t>
  </si>
  <si>
    <t>Porte vitrée 1 vantail de 1,20 x ht 2,10 m - PI62</t>
  </si>
  <si>
    <t xml:space="preserve">Localisation : 
Pour Salle de repos Pers. au RDC.
</t>
  </si>
  <si>
    <t xml:space="preserve">Salle de repos Pers. - PI62    </t>
  </si>
  <si>
    <t>04.1.2.3</t>
  </si>
  <si>
    <t>Portes vitrées 1 vantail de 1,20 x ht 2,10 m - PI39/PI40/PI41/PI42/PI51/PI52/PI53/PI54</t>
  </si>
  <si>
    <t xml:space="preserve">Localisation : 
Pour Postes isolés 1 à 8 au RDC.
</t>
  </si>
  <si>
    <t xml:space="preserve">PI39 - Poste isolé 5    </t>
  </si>
  <si>
    <t xml:space="preserve">PI40 - Poste isolé 6    </t>
  </si>
  <si>
    <t xml:space="preserve">PI41 - Poste isolé 7    </t>
  </si>
  <si>
    <t xml:space="preserve">PI42 - Poste isolé 8    </t>
  </si>
  <si>
    <t xml:space="preserve">PI51 - Poste isolé 4    </t>
  </si>
  <si>
    <t xml:space="preserve">PI52 - Poste isolé 3    </t>
  </si>
  <si>
    <t xml:space="preserve">PI53 - Poste isolé 1    </t>
  </si>
  <si>
    <t xml:space="preserve">PI54 - Poste isolé 2    </t>
  </si>
  <si>
    <t>04.1.2.4</t>
  </si>
  <si>
    <t>Porte vitrée 1 vantail de 1,00 x ht 2,10 m - PI76</t>
  </si>
  <si>
    <t xml:space="preserve">Localisation : 
Pour Secrétariat au RDC.
</t>
  </si>
  <si>
    <t xml:space="preserve">PI76 - Secrétariat    </t>
  </si>
  <si>
    <t>04.1.2.5</t>
  </si>
  <si>
    <t>Porte vitrée 1 vantail de 1,00 x ht 2,10 m - PI61</t>
  </si>
  <si>
    <t xml:space="preserve">Localisation : 
Pour Office repas Patients au RDC.
</t>
  </si>
  <si>
    <t xml:space="preserve">PI61 - Office repas Patients    </t>
  </si>
  <si>
    <t>04.1.2.6</t>
  </si>
  <si>
    <t>Porte vitrée 1 vantail de 1,00 x ht 2,10 m - PI64</t>
  </si>
  <si>
    <t xml:space="preserve">Localisation : 
Pour Salle repas Patients au RDC.
</t>
  </si>
  <si>
    <t xml:space="preserve">Salle repas Patients - PI64    </t>
  </si>
  <si>
    <t>04.1.2.7</t>
  </si>
  <si>
    <t>Plus-value pour contrôle d'accès</t>
  </si>
  <si>
    <t>ENS</t>
  </si>
  <si>
    <t xml:space="preserve">Localisation : 
Pour Soins et bureautique 1 &amp; 2
Circulation logistique, Magasin consommables, Linge propre, DASRI/Déchets/Linge et Vestiaires Personnel Femme &amp; Homme sale au RDC.
</t>
  </si>
  <si>
    <t xml:space="preserve"> ENS</t>
  </si>
  <si>
    <t>Total H.T. :</t>
  </si>
  <si>
    <t>Total T.V.A. (20%) :</t>
  </si>
  <si>
    <t>Total T.T.C. :</t>
  </si>
  <si>
    <t>RECAPITULATIF
Lot n°04 CLOISONS MODULAIRES</t>
  </si>
  <si>
    <t>RECAPITULATIF DES CHAPITRES</t>
  </si>
  <si>
    <t>04.1 - CLOISONS MODULAIRES</t>
  </si>
  <si>
    <t>Total du lot CLOISONS MODULAIRES</t>
  </si>
  <si>
    <t xml:space="preserve">Soit en toutes lettres TTC : 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</si>
  <si>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</si>
  <si>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</si>
  <si>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</si>
  <si>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</si>
  <si>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</si>
  <si>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</si>
  <si>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</si>
  <si>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</si>
  <si>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</si>
  <si>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</si>
  <si>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</si>
  <si>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</si>
  <si>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</si>
  <si>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</si>
  <si>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</si>
  <si>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</si>
  <si>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</si>
  <si>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</si>
  <si>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</si>
  <si>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</si>
  <si>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</si>
  <si>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</si>
  <si>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</si>
  <si>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</si>
  <si>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</si>
  <si>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</si>
  <si>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</si>
  <si>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</si>
  <si>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Aménagement d'un centre de dialyse</t>
  </si>
  <si>
    <t>1649.2</t>
  </si>
  <si>
    <t>29/01/2026</t>
  </si>
  <si>
    <t>PRO</t>
  </si>
  <si>
    <t>A</t>
  </si>
  <si>
    <t>Zone des Longènes - Lot04</t>
  </si>
  <si>
    <t>21000 DIJON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</si>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</sst>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"/>
    <numFmt numFmtId="165" formatCode="0.00%"/>
    <numFmt numFmtId="166" formatCode="#,##0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2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164" fontId="13" fillId="0" borderId="9" xfId="0" applyNumberFormat="1" applyFont="1" applyBorder="1" applyAlignment="1">
      <alignment horizontal="right" vertical="top" wrapText="1"/>
    </xf>
    <xf numFmtId="164" fontId="11" fillId="0" borderId="12" xfId="0" applyNumberFormat="1" applyFont="1" applyBorder="1" applyAlignment="1" applyProtection="1">
      <alignment vertical="top" wrapText="1"/>
      <protection locked="0"/>
    </xf>
    <xf numFmtId="164" fontId="11" fillId="0" borderId="9" xfId="0" applyNumberFormat="1" applyFont="1" applyBorder="1" applyAlignment="1">
      <alignment vertical="top" wrapText="1"/>
    </xf>
    <xf numFmtId="165" fontId="5" fillId="0" borderId="0" xfId="0" applyNumberFormat="1" applyFont="1" applyAlignment="1">
      <alignment horizontal="right" vertical="top" wrapText="1"/>
    </xf>
    <xf numFmtId="0" fontId="14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0" xfId="0" applyNumberFormat="1" applyFont="1" applyAlignment="1">
      <alignment horizontal="left" vertical="top" wrapText="1"/>
    </xf>
    <xf numFmtId="164" fontId="13" fillId="0" borderId="2" xfId="0" applyNumberFormat="1" applyFont="1" applyBorder="1" applyAlignment="1">
      <alignment horizontal="right"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0" xfId="0" applyNumberFormat="1" applyFont="1" applyAlignment="1">
      <alignment horizontal="left" vertical="top" wrapText="1"/>
    </xf>
    <xf numFmtId="166" fontId="13" fillId="0" borderId="9" xfId="0" applyNumberFormat="1" applyFont="1" applyBorder="1" applyAlignment="1">
      <alignment horizontal="right" vertical="top" wrapText="1"/>
    </xf>
    <xf numFmtId="166" fontId="11" fillId="0" borderId="0" xfId="0" applyNumberFormat="1" applyFont="1" applyAlignment="1">
      <alignment horizontal="right" vertical="top" wrapText="1"/>
    </xf>
    <xf numFmtId="166" fontId="11" fillId="0" borderId="0" xfId="0" applyNumberFormat="1" applyFont="1" applyAlignment="1">
      <alignment horizontal="left" vertical="top" wrapText="1"/>
    </xf>
    <xf numFmtId="166" fontId="13" fillId="0" borderId="2" xfId="0" applyNumberFormat="1" applyFont="1" applyBorder="1" applyAlignment="1">
      <alignment horizontal="right" vertical="top" wrapText="1"/>
    </xf>
    <xf numFmtId="166" fontId="13" fillId="0" borderId="0" xfId="0" applyNumberFormat="1" applyFont="1" applyAlignment="1">
      <alignment horizontal="right" vertical="top" wrapText="1"/>
    </xf>
    <xf numFmtId="166" fontId="13" fillId="0" borderId="0" xfId="0" applyNumberFormat="1" applyFont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167" fontId="16" fillId="0" borderId="7" xfId="0" applyNumberFormat="1" applyFont="1" applyBorder="1" applyAlignment="1">
      <alignment horizontal="right" vertical="top" wrapText="1"/>
    </xf>
    <xf numFmtId="167" fontId="16" fillId="0" borderId="8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7" fontId="16" fillId="0" borderId="0" xfId="0" applyNumberFormat="1" applyFont="1" applyAlignment="1">
      <alignment horizontal="right" vertical="top" wrapText="1"/>
    </xf>
    <xf numFmtId="167" fontId="16" fillId="0" borderId="5" xfId="0" applyNumberFormat="1" applyFont="1" applyBorder="1" applyAlignment="1">
      <alignment horizontal="righ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7" fontId="19" fillId="0" borderId="0" xfId="0" applyNumberFormat="1" applyFont="1" applyAlignment="1">
      <alignment horizontal="right"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3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65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5" fontId="6" fillId="0" borderId="11" xfId="0" applyNumberFormat="1" applyFont="1" applyBorder="1" applyAlignment="1">
      <alignment horizontal="right" vertical="top" wrapText="1"/>
    </xf>
    <xf numFmtId="165" fontId="6" fillId="0" borderId="23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1</xdr:row>
      <xdr:rowOff>9525</xdr:rowOff>
    </xdr:from>
    <xdr:to>
      <xdr:col>6</xdr:col>
      <xdr:colOff>527550</xdr:colOff>
      <xdr:row>9</xdr:row>
      <xdr:rowOff>95886</xdr:rowOff>
    </xdr:to>
    <xdr:pic>
      <xdr:nvPicPr>
        <xdr:cNvPr id="2" name="Picture 1" descr="{efabab63-3e50-4654-93e0-53d0e6b99f13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123825"/>
          <a:ext cx="1080000" cy="100076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7</xdr:col>
      <xdr:colOff>962445</xdr:colOff>
      <xdr:row>44</xdr:row>
      <xdr:rowOff>114043</xdr:rowOff>
    </xdr:to>
    <xdr:pic>
      <xdr:nvPicPr>
        <xdr:cNvPr id="3" name="Picture 2" descr="{4463d66b-5951-47ce-b302-93bd27214daa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4175" y="3086100"/>
          <a:ext cx="3610395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52388</xdr:rowOff>
    </xdr:from>
    <xdr:to>
      <xdr:col>4</xdr:col>
      <xdr:colOff>922337</xdr:colOff>
      <xdr:row>55</xdr:row>
      <xdr:rowOff>54639</xdr:rowOff>
    </xdr:to>
    <xdr:pic>
      <xdr:nvPicPr>
        <xdr:cNvPr id="4" name="Picture 3" descr="{767983c5-9afc-435e-b8de-728460f463a4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7513" y="5767388"/>
          <a:ext cx="889000" cy="573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12" t="s">
        <v>7</v>
      </c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3">
        <f>IF('Paramètres'!C3&lt;&gt;"",'Paramètres'!C3,"")</f>
        <v/>
      </c>
      <c r="F71" s="14"/>
      <c r="G71" s="14"/>
      <c r="H71" s="15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12" t="s">
        <v>6</v>
      </c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6"/>
      <c r="F76" s="9"/>
      <c r="G76" s="9"/>
      <c r="H76" s="17"/>
      <c r="I76" s="8"/>
    </row>
    <row r="77" spans="2:9" ht="9.00113" customHeight="1">
      <c r="B77" s="5"/>
      <c r="C77" s="6"/>
      <c r="D77" s="7"/>
      <c r="E77" s="18"/>
      <c r="F77" s="19"/>
      <c r="G77" s="19"/>
      <c r="H77" s="20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1" t="s">
        <v>0</v>
      </c>
      <c r="G79" s="21">
        <f>IF('Paramètres'!C7&lt;&gt;"",'Paramètres'!C7,"")</f>
        <v/>
      </c>
      <c r="H79" s="7"/>
      <c r="I79" s="8"/>
    </row>
    <row r="80" spans="2:9" ht="9.00113" customHeight="1">
      <c r="B80" s="12" t="s">
        <v>5</v>
      </c>
      <c r="C80" s="6"/>
      <c r="D80" s="7"/>
      <c r="E80" s="7"/>
      <c r="F80" s="21"/>
      <c r="G80" s="21"/>
      <c r="H80" s="7"/>
      <c r="I80" s="8"/>
    </row>
    <row r="81" spans="2:9" ht="9.00113" customHeight="1">
      <c r="B81" s="5"/>
      <c r="C81" s="6"/>
      <c r="D81" s="7"/>
      <c r="E81" s="7"/>
      <c r="F81" s="21" t="s">
        <v>1</v>
      </c>
      <c r="G81" s="21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1"/>
      <c r="G82" s="21"/>
      <c r="H82" s="7"/>
      <c r="I82" s="8"/>
    </row>
    <row r="83" spans="2:9" ht="9.00113" customHeight="1">
      <c r="B83" s="5"/>
      <c r="C83" s="6"/>
      <c r="D83" s="7"/>
      <c r="E83" s="7"/>
      <c r="F83" s="21" t="s">
        <v>2</v>
      </c>
      <c r="G83" s="21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1"/>
      <c r="G84" s="21"/>
      <c r="H84" s="7"/>
      <c r="I84" s="8"/>
    </row>
    <row r="85" spans="2:9" ht="9.00113" customHeight="1">
      <c r="B85" s="5"/>
      <c r="C85" s="6"/>
      <c r="D85" s="7"/>
      <c r="E85" s="7"/>
      <c r="F85" s="21" t="s">
        <v>3</v>
      </c>
      <c r="G85" s="21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1"/>
      <c r="G86" s="21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20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F47:H60"/>
    <mergeCell ref="E47:E60"/>
    <mergeCell ref="B80:C86"/>
    <mergeCell ref="B73:C79"/>
    <mergeCell ref="B66:C72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146"/>
  <sheetViews>
    <sheetView showGridLines="0" tabSelected="1" workbookViewId="0">
      <pane ySplit="3" topLeftCell="A4" activePane="bottomLeft" state="frozen"/>
      <selection pane="bottomLeft" activeCell="J12" sqref="J12"/>
    </sheetView>
  </sheetViews>
  <sheetFormatPr defaultRowHeight="15"/>
  <cols>
    <col min="1" max="1" width="0" hidden="1" customWidth="1"/>
    <col min="2" max="2" width="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L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  <c r="R1" s="7" t="s">
        <v>24</v>
      </c>
    </row>
    <row r="3" spans="1:18">
      <c r="A3" s="7" t="s">
        <v>25</v>
      </c>
      <c r="B3" s="26" t="s">
        <v>26</v>
      </c>
      <c r="C3" s="26" t="s">
        <v>27</v>
      </c>
      <c r="D3" s="26" t="s">
        <v>28</v>
      </c>
      <c r="E3" s="26"/>
      <c r="F3" s="26"/>
      <c r="G3" s="26" t="s">
        <v>14</v>
      </c>
      <c r="H3" s="26" t="s">
        <v>29</v>
      </c>
      <c r="I3" s="26" t="s">
        <v>30</v>
      </c>
      <c r="J3" s="26" t="s">
        <v>31</v>
      </c>
      <c r="K3" s="26" t="s">
        <v>32</v>
      </c>
      <c r="L3" s="26" t="s">
        <v>33</v>
      </c>
      <c r="M3" s="26" t="s">
        <v>34</v>
      </c>
      <c r="N3" s="26" t="s">
        <v>35</v>
      </c>
      <c r="O3" s="26" t="s">
        <v>36</v>
      </c>
      <c r="P3" s="26" t="s">
        <v>37</v>
      </c>
      <c r="Q3" s="26" t="s">
        <v>38</v>
      </c>
      <c r="R3" s="26" t="s">
        <v>39</v>
      </c>
    </row>
    <row r="4" spans="1:18" ht="15.75" customHeight="1">
      <c r="A4" s="7">
        <v>2</v>
      </c>
      <c r="B4" s="27" t="s">
        <v>40</v>
      </c>
      <c r="C4" s="27"/>
      <c r="D4" s="28" t="s">
        <v>41</v>
      </c>
      <c r="E4" s="28"/>
      <c r="F4" s="28"/>
      <c r="G4" s="28"/>
      <c r="H4" s="28"/>
      <c r="I4" s="28"/>
      <c r="J4" s="28"/>
      <c r="K4" s="29"/>
      <c r="L4" s="7"/>
    </row>
    <row r="5" spans="1:18" hidden="1">
      <c r="A5" s="7">
        <v>3</v>
      </c>
    </row>
    <row r="6" spans="1:18" hidden="1">
      <c r="A6" s="7" t="s">
        <v>42</v>
      </c>
    </row>
    <row r="7" spans="1:18" ht="15.75" customHeight="1">
      <c r="A7" s="7">
        <v>3</v>
      </c>
      <c r="B7" s="30" t="s">
        <v>43</v>
      </c>
      <c r="C7" s="30"/>
      <c r="D7" s="31" t="s">
        <v>41</v>
      </c>
      <c r="E7" s="31"/>
      <c r="F7" s="31"/>
      <c r="G7" s="31"/>
      <c r="H7" s="31"/>
      <c r="I7" s="31"/>
      <c r="J7" s="31"/>
      <c r="K7" s="32"/>
      <c r="L7" s="7"/>
    </row>
    <row r="8" spans="1:18" hidden="1">
      <c r="A8" s="7" t="s">
        <v>44</v>
      </c>
    </row>
    <row r="9" spans="1:18">
      <c r="A9" s="7">
        <v>8</v>
      </c>
      <c r="B9" s="33" t="s">
        <v>45</v>
      </c>
      <c r="C9" s="33"/>
      <c r="D9" s="34" t="s">
        <v>46</v>
      </c>
      <c r="E9" s="34"/>
      <c r="F9" s="34"/>
      <c r="K9" s="35"/>
      <c r="L9" s="7"/>
    </row>
    <row r="10" spans="1:18" hidden="1">
      <c r="A10" s="7" t="s">
        <v>47</v>
      </c>
    </row>
    <row r="11" spans="1:18" hidden="1">
      <c r="A11" s="36" t="s">
        <v>48</v>
      </c>
    </row>
    <row r="12" spans="1:18">
      <c r="A12" s="7">
        <v>9</v>
      </c>
      <c r="B12" s="33" t="s">
        <v>49</v>
      </c>
      <c r="C12" s="33"/>
      <c r="D12" s="37" t="s">
        <v>50</v>
      </c>
      <c r="E12" s="38"/>
      <c r="F12" s="38"/>
      <c r="G12" s="39" t="s">
        <v>13</v>
      </c>
      <c r="H12" s="40">
        <v>25</v>
      </c>
      <c r="I12" s="40"/>
      <c r="J12" s="41"/>
      <c r="K12" s="42">
        <f>IF(AND(H12= "",I12= ""), 0, ROUND(ROUND(J12, 2) * ROUND(IF(I12="",H12,I12),  2), 2))</f>
        <v/>
      </c>
      <c r="L12" s="7"/>
      <c r="N12" s="43">
        <v>0.2</v>
      </c>
    </row>
    <row r="13" spans="1:18" hidden="1">
      <c r="A13" s="7" t="s">
        <v>51</v>
      </c>
    </row>
    <row r="14" spans="1:18" ht="33.75" customHeight="1">
      <c r="A14" s="7" t="s">
        <v>52</v>
      </c>
      <c r="B14" s="44"/>
      <c r="C14" s="44"/>
      <c r="D14" s="44" t="s">
        <v>53</v>
      </c>
      <c r="E14" s="44"/>
      <c r="F14" s="44"/>
      <c r="G14" s="44"/>
      <c r="H14" s="44"/>
      <c r="I14" s="44"/>
      <c r="J14" s="44"/>
      <c r="K14" s="44"/>
    </row>
    <row r="15" spans="1:18">
      <c r="A15" s="7" t="s">
        <v>54</v>
      </c>
      <c r="B15" s="33"/>
      <c r="C15" s="33"/>
      <c r="D15" s="45" t="s">
        <v>55</v>
      </c>
      <c r="K15" s="38"/>
    </row>
    <row r="16" spans="1:18">
      <c r="A16" s="7" t="s">
        <v>56</v>
      </c>
      <c r="B16" s="33" t="s">
        <v>57</v>
      </c>
      <c r="C16" s="33"/>
      <c r="D16" s="45" t="s">
        <v>58</v>
      </c>
      <c r="E16" s="46">
        <v>14.36</v>
      </c>
      <c r="F16" s="47" t="s">
        <v>59</v>
      </c>
      <c r="K16" s="38"/>
    </row>
    <row r="17" spans="1:14">
      <c r="A17" s="7" t="s">
        <v>56</v>
      </c>
      <c r="B17" s="33" t="s">
        <v>57</v>
      </c>
      <c r="C17" s="33"/>
      <c r="D17" s="45" t="s">
        <v>60</v>
      </c>
      <c r="E17" s="46">
        <v>7.01</v>
      </c>
      <c r="F17" s="47" t="s">
        <v>59</v>
      </c>
      <c r="K17" s="38"/>
    </row>
    <row r="18" spans="1:14">
      <c r="A18" s="7" t="s">
        <v>61</v>
      </c>
      <c r="B18" s="33"/>
      <c r="C18" s="33"/>
      <c r="D18" s="45" t="s">
        <v>62</v>
      </c>
      <c r="E18" s="48" t="s">
        <v>63</v>
      </c>
      <c r="H18" s="49">
        <v>25</v>
      </c>
      <c r="J18" s="50" t="s">
        <v>59</v>
      </c>
      <c r="K18" s="38"/>
    </row>
    <row r="19" spans="1:14" hidden="1">
      <c r="A19" s="7" t="s">
        <v>64</v>
      </c>
    </row>
    <row r="20" spans="1:14">
      <c r="A20" s="7">
        <v>9</v>
      </c>
      <c r="B20" s="33" t="s">
        <v>65</v>
      </c>
      <c r="C20" s="33"/>
      <c r="D20" s="37" t="s">
        <v>66</v>
      </c>
      <c r="E20" s="38"/>
      <c r="F20" s="38"/>
      <c r="G20" s="39" t="s">
        <v>13</v>
      </c>
      <c r="H20" s="40">
        <v>10</v>
      </c>
      <c r="I20" s="40"/>
      <c r="J20" s="41"/>
      <c r="K20" s="42">
        <f>IF(AND(H20= "",I20= ""), 0, ROUND(ROUND(J20, 2) * ROUND(IF(I20="",H20,I20),  2), 2))</f>
        <v/>
      </c>
      <c r="L20" s="7"/>
      <c r="N20" s="43">
        <v>0.2</v>
      </c>
    </row>
    <row r="21" spans="1:14" hidden="1">
      <c r="A21" s="7" t="s">
        <v>51</v>
      </c>
    </row>
    <row r="22" spans="1:14" ht="33.75" customHeight="1">
      <c r="A22" s="7" t="s">
        <v>52</v>
      </c>
      <c r="B22" s="44"/>
      <c r="C22" s="44"/>
      <c r="D22" s="44" t="s">
        <v>67</v>
      </c>
      <c r="E22" s="44"/>
      <c r="F22" s="44"/>
      <c r="G22" s="44"/>
      <c r="H22" s="44"/>
      <c r="I22" s="44"/>
      <c r="J22" s="44"/>
      <c r="K22" s="44"/>
    </row>
    <row r="23" spans="1:14">
      <c r="A23" s="7" t="s">
        <v>54</v>
      </c>
      <c r="B23" s="33"/>
      <c r="C23" s="33"/>
      <c r="D23" s="45" t="s">
        <v>55</v>
      </c>
      <c r="K23" s="38"/>
    </row>
    <row r="24" spans="1:14">
      <c r="A24" s="7" t="s">
        <v>56</v>
      </c>
      <c r="B24" s="33" t="s">
        <v>57</v>
      </c>
      <c r="C24" s="33"/>
      <c r="D24" s="45" t="s">
        <v>68</v>
      </c>
      <c r="E24" s="46">
        <v>11.09</v>
      </c>
      <c r="F24" s="47" t="s">
        <v>59</v>
      </c>
      <c r="K24" s="38"/>
    </row>
    <row r="25" spans="1:14">
      <c r="A25" s="7" t="s">
        <v>56</v>
      </c>
      <c r="B25" s="33" t="s">
        <v>57</v>
      </c>
      <c r="C25" s="33"/>
      <c r="D25" s="45" t="s">
        <v>69</v>
      </c>
      <c r="E25" s="46">
        <v>-2.1</v>
      </c>
      <c r="F25" s="47" t="s">
        <v>59</v>
      </c>
      <c r="K25" s="38"/>
    </row>
    <row r="26" spans="1:14">
      <c r="A26" s="7" t="s">
        <v>61</v>
      </c>
      <c r="B26" s="33"/>
      <c r="C26" s="33"/>
      <c r="D26" s="45" t="s">
        <v>62</v>
      </c>
      <c r="E26" s="48" t="s">
        <v>63</v>
      </c>
      <c r="H26" s="49">
        <v>10</v>
      </c>
      <c r="J26" s="50" t="s">
        <v>59</v>
      </c>
      <c r="K26" s="38"/>
    </row>
    <row r="27" spans="1:14" hidden="1">
      <c r="A27" s="7" t="s">
        <v>64</v>
      </c>
    </row>
    <row r="28" spans="1:14">
      <c r="A28" s="7">
        <v>9</v>
      </c>
      <c r="B28" s="33" t="s">
        <v>70</v>
      </c>
      <c r="C28" s="33"/>
      <c r="D28" s="37" t="s">
        <v>71</v>
      </c>
      <c r="E28" s="38"/>
      <c r="F28" s="38"/>
      <c r="G28" s="39" t="s">
        <v>13</v>
      </c>
      <c r="H28" s="40">
        <v>155</v>
      </c>
      <c r="I28" s="40"/>
      <c r="J28" s="41"/>
      <c r="K28" s="42">
        <f>IF(AND(H28= "",I28= ""), 0, ROUND(ROUND(J28, 2) * ROUND(IF(I28="",H28,I28),  2), 2))</f>
        <v/>
      </c>
      <c r="L28" s="7"/>
      <c r="N28" s="43">
        <v>0.2</v>
      </c>
    </row>
    <row r="29" spans="1:14" hidden="1">
      <c r="A29" s="7" t="s">
        <v>51</v>
      </c>
    </row>
    <row r="30" spans="1:14" ht="45" customHeight="1">
      <c r="A30" s="7" t="s">
        <v>52</v>
      </c>
      <c r="B30" s="44"/>
      <c r="C30" s="44"/>
      <c r="D30" s="44" t="s">
        <v>72</v>
      </c>
      <c r="E30" s="44"/>
      <c r="F30" s="44"/>
      <c r="G30" s="44"/>
      <c r="H30" s="44"/>
      <c r="I30" s="44"/>
      <c r="J30" s="44"/>
      <c r="K30" s="44"/>
    </row>
    <row r="31" spans="1:14">
      <c r="A31" s="7" t="s">
        <v>54</v>
      </c>
      <c r="B31" s="33"/>
      <c r="C31" s="33"/>
      <c r="D31" s="45" t="s">
        <v>55</v>
      </c>
      <c r="K31" s="38"/>
    </row>
    <row r="32" spans="1:14">
      <c r="A32" s="7" t="s">
        <v>56</v>
      </c>
      <c r="B32" s="33" t="s">
        <v>57</v>
      </c>
      <c r="C32" s="33"/>
      <c r="D32" s="45" t="s">
        <v>73</v>
      </c>
      <c r="E32" s="46">
        <v>14.9</v>
      </c>
      <c r="F32" s="47" t="s">
        <v>59</v>
      </c>
      <c r="K32" s="38"/>
    </row>
    <row r="33" spans="1:11">
      <c r="A33" s="7" t="s">
        <v>56</v>
      </c>
      <c r="B33" s="33" t="s">
        <v>57</v>
      </c>
      <c r="C33" s="33"/>
      <c r="D33" s="45" t="s">
        <v>74</v>
      </c>
      <c r="E33" s="46">
        <v>6.21</v>
      </c>
      <c r="F33" s="47" t="s">
        <v>59</v>
      </c>
      <c r="K33" s="38"/>
    </row>
    <row r="34" spans="1:11">
      <c r="A34" s="7" t="s">
        <v>56</v>
      </c>
      <c r="B34" s="33" t="s">
        <v>57</v>
      </c>
      <c r="C34" s="33"/>
      <c r="D34" s="45" t="s">
        <v>75</v>
      </c>
      <c r="E34" s="46">
        <v>10.53</v>
      </c>
      <c r="F34" s="47" t="s">
        <v>59</v>
      </c>
      <c r="K34" s="38"/>
    </row>
    <row r="35" spans="1:11">
      <c r="A35" s="7" t="s">
        <v>56</v>
      </c>
      <c r="B35" s="33" t="s">
        <v>57</v>
      </c>
      <c r="C35" s="33"/>
      <c r="D35" s="45" t="s">
        <v>76</v>
      </c>
      <c r="E35" s="46">
        <v>12.15</v>
      </c>
      <c r="F35" s="47" t="s">
        <v>59</v>
      </c>
      <c r="K35" s="38"/>
    </row>
    <row r="36" spans="1:11">
      <c r="A36" s="7" t="s">
        <v>56</v>
      </c>
      <c r="B36" s="33" t="s">
        <v>57</v>
      </c>
      <c r="C36" s="33"/>
      <c r="D36" s="45" t="s">
        <v>77</v>
      </c>
      <c r="E36" s="46">
        <v>23.63</v>
      </c>
      <c r="F36" s="47" t="s">
        <v>59</v>
      </c>
      <c r="K36" s="38"/>
    </row>
    <row r="37" spans="1:11">
      <c r="A37" s="7" t="s">
        <v>56</v>
      </c>
      <c r="B37" s="33" t="s">
        <v>57</v>
      </c>
      <c r="C37" s="33"/>
      <c r="D37" s="45" t="s">
        <v>78</v>
      </c>
      <c r="E37" s="46">
        <v>35.72</v>
      </c>
      <c r="F37" s="47" t="s">
        <v>59</v>
      </c>
      <c r="K37" s="38"/>
    </row>
    <row r="38" spans="1:11">
      <c r="A38" s="7" t="s">
        <v>56</v>
      </c>
      <c r="B38" s="33" t="s">
        <v>57</v>
      </c>
      <c r="C38" s="33"/>
      <c r="D38" s="45" t="s">
        <v>79</v>
      </c>
      <c r="E38" s="46">
        <v>35.69</v>
      </c>
      <c r="F38" s="47" t="s">
        <v>59</v>
      </c>
      <c r="K38" s="38"/>
    </row>
    <row r="39" spans="1:11">
      <c r="A39" s="7" t="s">
        <v>56</v>
      </c>
      <c r="B39" s="33" t="s">
        <v>57</v>
      </c>
      <c r="C39" s="33"/>
      <c r="D39" s="45" t="s">
        <v>80</v>
      </c>
      <c r="E39" s="46">
        <v>7.26</v>
      </c>
      <c r="F39" s="47" t="s">
        <v>59</v>
      </c>
      <c r="K39" s="38"/>
    </row>
    <row r="40" spans="1:11">
      <c r="A40" s="7" t="s">
        <v>56</v>
      </c>
      <c r="B40" s="33" t="s">
        <v>57</v>
      </c>
      <c r="C40" s="33"/>
      <c r="D40" s="45" t="s">
        <v>81</v>
      </c>
      <c r="E40" s="46">
        <v>7.26</v>
      </c>
      <c r="F40" s="47" t="s">
        <v>59</v>
      </c>
      <c r="K40" s="38"/>
    </row>
    <row r="41" spans="1:11">
      <c r="A41" s="7" t="s">
        <v>56</v>
      </c>
      <c r="B41" s="33" t="s">
        <v>57</v>
      </c>
      <c r="C41" s="33"/>
      <c r="D41" s="45" t="s">
        <v>82</v>
      </c>
      <c r="E41" s="46">
        <v>6.21</v>
      </c>
      <c r="F41" s="47" t="s">
        <v>59</v>
      </c>
      <c r="K41" s="38"/>
    </row>
    <row r="42" spans="1:11">
      <c r="A42" s="7" t="s">
        <v>56</v>
      </c>
      <c r="B42" s="33" t="s">
        <v>57</v>
      </c>
      <c r="C42" s="33"/>
      <c r="D42" s="45" t="s">
        <v>83</v>
      </c>
      <c r="E42" s="46">
        <v>6.35</v>
      </c>
      <c r="F42" s="47" t="s">
        <v>59</v>
      </c>
      <c r="K42" s="38"/>
    </row>
    <row r="43" spans="1:11">
      <c r="A43" s="7" t="s">
        <v>56</v>
      </c>
      <c r="B43" s="33" t="s">
        <v>57</v>
      </c>
      <c r="C43" s="33"/>
      <c r="D43" s="45" t="s">
        <v>84</v>
      </c>
      <c r="E43" s="46">
        <v>6.21</v>
      </c>
      <c r="F43" s="47" t="s">
        <v>59</v>
      </c>
      <c r="K43" s="38"/>
    </row>
    <row r="44" spans="1:11">
      <c r="A44" s="7" t="s">
        <v>56</v>
      </c>
      <c r="B44" s="33" t="s">
        <v>57</v>
      </c>
      <c r="C44" s="33"/>
      <c r="D44" s="45" t="s">
        <v>85</v>
      </c>
      <c r="E44" s="46">
        <v>6.35</v>
      </c>
      <c r="F44" s="47" t="s">
        <v>59</v>
      </c>
      <c r="K44" s="38"/>
    </row>
    <row r="45" spans="1:11">
      <c r="A45" s="7" t="s">
        <v>56</v>
      </c>
      <c r="B45" s="33" t="s">
        <v>57</v>
      </c>
      <c r="C45" s="33"/>
      <c r="D45" s="45" t="s">
        <v>86</v>
      </c>
      <c r="E45" s="46">
        <v>6.35</v>
      </c>
      <c r="F45" s="47" t="s">
        <v>59</v>
      </c>
      <c r="K45" s="38"/>
    </row>
    <row r="46" spans="1:11">
      <c r="A46" s="7" t="s">
        <v>56</v>
      </c>
      <c r="B46" s="33" t="s">
        <v>57</v>
      </c>
      <c r="C46" s="33"/>
      <c r="D46" s="45" t="s">
        <v>87</v>
      </c>
      <c r="E46" s="46">
        <v>6.21</v>
      </c>
      <c r="F46" s="47" t="s">
        <v>59</v>
      </c>
      <c r="K46" s="38"/>
    </row>
    <row r="47" spans="1:11">
      <c r="A47" s="7" t="s">
        <v>56</v>
      </c>
      <c r="B47" s="33" t="s">
        <v>57</v>
      </c>
      <c r="C47" s="33"/>
      <c r="D47" s="45" t="s">
        <v>88</v>
      </c>
      <c r="E47" s="46">
        <v>-22.68</v>
      </c>
      <c r="F47" s="47" t="s">
        <v>59</v>
      </c>
      <c r="K47" s="38"/>
    </row>
    <row r="48" spans="1:11">
      <c r="A48" s="7" t="s">
        <v>56</v>
      </c>
      <c r="B48" s="33" t="s">
        <v>57</v>
      </c>
      <c r="C48" s="33"/>
      <c r="D48" s="45" t="s">
        <v>89</v>
      </c>
      <c r="E48" s="46">
        <v>-14.7</v>
      </c>
      <c r="F48" s="47" t="s">
        <v>59</v>
      </c>
      <c r="K48" s="38"/>
    </row>
    <row r="49" spans="1:14">
      <c r="A49" s="7" t="s">
        <v>61</v>
      </c>
      <c r="B49" s="33"/>
      <c r="C49" s="33"/>
      <c r="D49" s="45" t="s">
        <v>62</v>
      </c>
      <c r="E49" s="48" t="s">
        <v>63</v>
      </c>
      <c r="H49" s="49">
        <v>155</v>
      </c>
      <c r="J49" s="50" t="s">
        <v>59</v>
      </c>
      <c r="K49" s="38"/>
    </row>
    <row r="50" spans="1:14" hidden="1">
      <c r="A50" s="7" t="s">
        <v>64</v>
      </c>
    </row>
    <row r="51" spans="1:14" ht="22.5" customHeight="1">
      <c r="A51" s="7">
        <v>9</v>
      </c>
      <c r="B51" s="33" t="s">
        <v>90</v>
      </c>
      <c r="C51" s="33"/>
      <c r="D51" s="37" t="s">
        <v>91</v>
      </c>
      <c r="E51" s="38"/>
      <c r="F51" s="38"/>
      <c r="G51" s="39" t="s">
        <v>13</v>
      </c>
      <c r="H51" s="40">
        <v>60</v>
      </c>
      <c r="I51" s="40"/>
      <c r="J51" s="41"/>
      <c r="K51" s="42">
        <f>IF(AND(H51= "",I51= ""), 0, ROUND(ROUND(J51, 2) * ROUND(IF(I51="",H51,I51),  2), 2))</f>
        <v/>
      </c>
      <c r="L51" s="7"/>
      <c r="N51" s="43">
        <v>0.2</v>
      </c>
    </row>
    <row r="52" spans="1:14" hidden="1">
      <c r="A52" s="7" t="s">
        <v>51</v>
      </c>
    </row>
    <row r="53" spans="1:14" ht="33.75" customHeight="1">
      <c r="A53" s="7" t="s">
        <v>52</v>
      </c>
      <c r="B53" s="44"/>
      <c r="C53" s="44"/>
      <c r="D53" s="44" t="s">
        <v>92</v>
      </c>
      <c r="E53" s="44"/>
      <c r="F53" s="44"/>
      <c r="G53" s="44"/>
      <c r="H53" s="44"/>
      <c r="I53" s="44"/>
      <c r="J53" s="44"/>
      <c r="K53" s="44"/>
    </row>
    <row r="54" spans="1:14">
      <c r="A54" s="7" t="s">
        <v>54</v>
      </c>
      <c r="B54" s="33"/>
      <c r="C54" s="33"/>
      <c r="D54" s="45" t="s">
        <v>55</v>
      </c>
      <c r="K54" s="38"/>
    </row>
    <row r="55" spans="1:14">
      <c r="A55" s="7" t="s">
        <v>56</v>
      </c>
      <c r="B55" s="33" t="s">
        <v>57</v>
      </c>
      <c r="C55" s="33"/>
      <c r="D55" s="45" t="s">
        <v>93</v>
      </c>
      <c r="E55" s="46">
        <v>12.15</v>
      </c>
      <c r="F55" s="47" t="s">
        <v>59</v>
      </c>
      <c r="K55" s="38"/>
    </row>
    <row r="56" spans="1:14">
      <c r="A56" s="7" t="s">
        <v>56</v>
      </c>
      <c r="B56" s="33" t="s">
        <v>57</v>
      </c>
      <c r="C56" s="33"/>
      <c r="D56" s="45" t="s">
        <v>94</v>
      </c>
      <c r="E56" s="46">
        <v>12.56</v>
      </c>
      <c r="F56" s="47" t="s">
        <v>59</v>
      </c>
      <c r="K56" s="38"/>
    </row>
    <row r="57" spans="1:14">
      <c r="A57" s="7" t="s">
        <v>56</v>
      </c>
      <c r="B57" s="33" t="s">
        <v>57</v>
      </c>
      <c r="C57" s="33"/>
      <c r="D57" s="45" t="s">
        <v>95</v>
      </c>
      <c r="E57" s="46">
        <v>10.8</v>
      </c>
      <c r="F57" s="47" t="s">
        <v>59</v>
      </c>
      <c r="K57" s="38"/>
    </row>
    <row r="58" spans="1:14">
      <c r="A58" s="7" t="s">
        <v>56</v>
      </c>
      <c r="B58" s="33" t="s">
        <v>57</v>
      </c>
      <c r="C58" s="33"/>
      <c r="D58" s="45" t="s">
        <v>96</v>
      </c>
      <c r="E58" s="46">
        <v>12.56</v>
      </c>
      <c r="F58" s="47" t="s">
        <v>59</v>
      </c>
      <c r="K58" s="38"/>
    </row>
    <row r="59" spans="1:14">
      <c r="A59" s="7" t="s">
        <v>56</v>
      </c>
      <c r="B59" s="33" t="s">
        <v>57</v>
      </c>
      <c r="C59" s="33"/>
      <c r="D59" s="45" t="s">
        <v>97</v>
      </c>
      <c r="E59" s="46">
        <v>10.8</v>
      </c>
      <c r="F59" s="47" t="s">
        <v>59</v>
      </c>
      <c r="K59" s="38"/>
    </row>
    <row r="60" spans="1:14">
      <c r="A60" s="7" t="s">
        <v>61</v>
      </c>
      <c r="B60" s="33"/>
      <c r="C60" s="33"/>
      <c r="D60" s="45" t="s">
        <v>62</v>
      </c>
      <c r="E60" s="48" t="s">
        <v>63</v>
      </c>
      <c r="H60" s="49">
        <v>60</v>
      </c>
      <c r="J60" s="50" t="s">
        <v>59</v>
      </c>
      <c r="K60" s="38"/>
    </row>
    <row r="61" spans="1:14" hidden="1">
      <c r="A61" s="7" t="s">
        <v>64</v>
      </c>
    </row>
    <row r="62" spans="1:14" hidden="1">
      <c r="A62" s="7" t="s">
        <v>98</v>
      </c>
    </row>
    <row r="63" spans="1:14">
      <c r="A63" s="7">
        <v>8</v>
      </c>
      <c r="B63" s="33" t="s">
        <v>99</v>
      </c>
      <c r="C63" s="33"/>
      <c r="D63" s="34" t="s">
        <v>100</v>
      </c>
      <c r="E63" s="34"/>
      <c r="F63" s="34"/>
      <c r="K63" s="35"/>
      <c r="L63" s="7"/>
    </row>
    <row r="64" spans="1:14" hidden="1">
      <c r="A64" s="7" t="s">
        <v>47</v>
      </c>
    </row>
    <row r="65" spans="1:14" ht="22.5" customHeight="1">
      <c r="A65" s="7">
        <v>9</v>
      </c>
      <c r="B65" s="33" t="s">
        <v>101</v>
      </c>
      <c r="C65" s="33"/>
      <c r="D65" s="37" t="s">
        <v>102</v>
      </c>
      <c r="E65" s="38"/>
      <c r="F65" s="38"/>
      <c r="G65" s="39" t="s">
        <v>14</v>
      </c>
      <c r="H65" s="51">
        <v>4</v>
      </c>
      <c r="I65" s="51"/>
      <c r="J65" s="41"/>
      <c r="K65" s="42">
        <f>IF(AND(H65= "",I65= ""), 0, ROUND(ROUND(J65, 2) * ROUND(IF(I65="",H65,I65),  0), 2))</f>
        <v/>
      </c>
      <c r="L65" s="7"/>
      <c r="N65" s="43">
        <v>0.2</v>
      </c>
    </row>
    <row r="66" spans="1:14" hidden="1">
      <c r="A66" s="7" t="s">
        <v>51</v>
      </c>
    </row>
    <row r="67" spans="1:14" ht="33.75" customHeight="1">
      <c r="A67" s="7" t="s">
        <v>52</v>
      </c>
      <c r="B67" s="44"/>
      <c r="C67" s="44"/>
      <c r="D67" s="44" t="s">
        <v>103</v>
      </c>
      <c r="E67" s="44"/>
      <c r="F67" s="44"/>
      <c r="G67" s="44"/>
      <c r="H67" s="44"/>
      <c r="I67" s="44"/>
      <c r="J67" s="44"/>
      <c r="K67" s="44"/>
    </row>
    <row r="68" spans="1:14">
      <c r="A68" s="7" t="s">
        <v>54</v>
      </c>
      <c r="B68" s="33"/>
      <c r="C68" s="33"/>
      <c r="D68" s="45" t="s">
        <v>55</v>
      </c>
      <c r="K68" s="38"/>
    </row>
    <row r="69" spans="1:14">
      <c r="A69" s="7" t="s">
        <v>56</v>
      </c>
      <c r="B69" s="33" t="s">
        <v>57</v>
      </c>
      <c r="C69" s="33"/>
      <c r="D69" s="45" t="s">
        <v>104</v>
      </c>
      <c r="E69" s="52">
        <v>1</v>
      </c>
      <c r="F69" s="53" t="s">
        <v>105</v>
      </c>
      <c r="K69" s="38"/>
    </row>
    <row r="70" spans="1:14">
      <c r="A70" s="7" t="s">
        <v>56</v>
      </c>
      <c r="B70" s="33" t="s">
        <v>57</v>
      </c>
      <c r="C70" s="33"/>
      <c r="D70" s="45" t="s">
        <v>106</v>
      </c>
      <c r="E70" s="52">
        <v>1</v>
      </c>
      <c r="F70" s="53" t="s">
        <v>105</v>
      </c>
      <c r="K70" s="38"/>
    </row>
    <row r="71" spans="1:14">
      <c r="A71" s="7" t="s">
        <v>56</v>
      </c>
      <c r="B71" s="33" t="s">
        <v>57</v>
      </c>
      <c r="C71" s="33"/>
      <c r="D71" s="45" t="s">
        <v>107</v>
      </c>
      <c r="E71" s="52">
        <v>1</v>
      </c>
      <c r="F71" s="53" t="s">
        <v>105</v>
      </c>
      <c r="K71" s="38"/>
    </row>
    <row r="72" spans="1:14">
      <c r="A72" s="7" t="s">
        <v>56</v>
      </c>
      <c r="B72" s="33" t="s">
        <v>57</v>
      </c>
      <c r="C72" s="33"/>
      <c r="D72" s="45" t="s">
        <v>108</v>
      </c>
      <c r="E72" s="52">
        <v>1</v>
      </c>
      <c r="F72" s="53" t="s">
        <v>105</v>
      </c>
      <c r="K72" s="38"/>
    </row>
    <row r="73" spans="1:14">
      <c r="A73" s="7" t="s">
        <v>61</v>
      </c>
      <c r="B73" s="33"/>
      <c r="C73" s="33"/>
      <c r="D73" s="45" t="s">
        <v>109</v>
      </c>
      <c r="E73" s="54" t="s">
        <v>63</v>
      </c>
      <c r="H73" s="55">
        <v>4</v>
      </c>
      <c r="J73" s="56" t="s">
        <v>105</v>
      </c>
      <c r="K73" s="38"/>
    </row>
    <row r="74" spans="1:14" hidden="1">
      <c r="A74" s="7" t="s">
        <v>64</v>
      </c>
    </row>
    <row r="75" spans="1:14">
      <c r="A75" s="7">
        <v>9</v>
      </c>
      <c r="B75" s="33" t="s">
        <v>110</v>
      </c>
      <c r="C75" s="33"/>
      <c r="D75" s="37" t="s">
        <v>111</v>
      </c>
      <c r="E75" s="38"/>
      <c r="F75" s="38"/>
      <c r="G75" s="39" t="s">
        <v>14</v>
      </c>
      <c r="H75" s="51">
        <v>1</v>
      </c>
      <c r="I75" s="51"/>
      <c r="J75" s="41"/>
      <c r="K75" s="42">
        <f>IF(AND(H75= "",I75= ""), 0, ROUND(ROUND(J75, 2) * ROUND(IF(I75="",H75,I75),  0), 2))</f>
        <v/>
      </c>
      <c r="L75" s="7"/>
      <c r="N75" s="43">
        <v>0.2</v>
      </c>
    </row>
    <row r="76" spans="1:14" hidden="1">
      <c r="A76" s="7" t="s">
        <v>51</v>
      </c>
    </row>
    <row r="77" spans="1:14" ht="33.75" customHeight="1">
      <c r="A77" s="7" t="s">
        <v>52</v>
      </c>
      <c r="B77" s="44"/>
      <c r="C77" s="44"/>
      <c r="D77" s="44" t="s">
        <v>112</v>
      </c>
      <c r="E77" s="44"/>
      <c r="F77" s="44"/>
      <c r="G77" s="44"/>
      <c r="H77" s="44"/>
      <c r="I77" s="44"/>
      <c r="J77" s="44"/>
      <c r="K77" s="44"/>
    </row>
    <row r="78" spans="1:14">
      <c r="A78" s="7" t="s">
        <v>54</v>
      </c>
      <c r="B78" s="33"/>
      <c r="C78" s="33"/>
      <c r="D78" s="45" t="s">
        <v>55</v>
      </c>
      <c r="K78" s="38"/>
    </row>
    <row r="79" spans="1:14">
      <c r="A79" s="7" t="s">
        <v>56</v>
      </c>
      <c r="B79" s="33" t="s">
        <v>57</v>
      </c>
      <c r="C79" s="33"/>
      <c r="D79" s="45" t="s">
        <v>113</v>
      </c>
      <c r="E79" s="52">
        <v>1</v>
      </c>
      <c r="F79" s="53" t="s">
        <v>105</v>
      </c>
      <c r="K79" s="38"/>
    </row>
    <row r="80" spans="1:14">
      <c r="A80" s="7" t="s">
        <v>61</v>
      </c>
      <c r="B80" s="33"/>
      <c r="C80" s="33"/>
      <c r="D80" s="45" t="s">
        <v>109</v>
      </c>
      <c r="E80" s="54" t="s">
        <v>63</v>
      </c>
      <c r="H80" s="55">
        <v>1</v>
      </c>
      <c r="J80" s="56" t="s">
        <v>105</v>
      </c>
      <c r="K80" s="38"/>
    </row>
    <row r="81" spans="1:14" hidden="1">
      <c r="A81" s="7" t="s">
        <v>64</v>
      </c>
    </row>
    <row r="82" spans="1:14" ht="22.5" customHeight="1">
      <c r="A82" s="7">
        <v>9</v>
      </c>
      <c r="B82" s="33" t="s">
        <v>114</v>
      </c>
      <c r="C82" s="33"/>
      <c r="D82" s="37" t="s">
        <v>115</v>
      </c>
      <c r="E82" s="38"/>
      <c r="F82" s="38"/>
      <c r="G82" s="39" t="s">
        <v>14</v>
      </c>
      <c r="H82" s="51">
        <v>8</v>
      </c>
      <c r="I82" s="51"/>
      <c r="J82" s="41"/>
      <c r="K82" s="42">
        <f>IF(AND(H82= "",I82= ""), 0, ROUND(ROUND(J82, 2) * ROUND(IF(I82="",H82,I82),  0), 2))</f>
        <v/>
      </c>
      <c r="L82" s="7"/>
      <c r="N82" s="43">
        <v>0.2</v>
      </c>
    </row>
    <row r="83" spans="1:14" hidden="1">
      <c r="A83" s="7" t="s">
        <v>51</v>
      </c>
    </row>
    <row r="84" spans="1:14" ht="33.75" customHeight="1">
      <c r="A84" s="7" t="s">
        <v>52</v>
      </c>
      <c r="B84" s="44"/>
      <c r="C84" s="44"/>
      <c r="D84" s="44" t="s">
        <v>116</v>
      </c>
      <c r="E84" s="44"/>
      <c r="F84" s="44"/>
      <c r="G84" s="44"/>
      <c r="H84" s="44"/>
      <c r="I84" s="44"/>
      <c r="J84" s="44"/>
      <c r="K84" s="44"/>
    </row>
    <row r="85" spans="1:14">
      <c r="A85" s="7" t="s">
        <v>54</v>
      </c>
      <c r="B85" s="33"/>
      <c r="C85" s="33"/>
      <c r="D85" s="45" t="s">
        <v>55</v>
      </c>
      <c r="K85" s="38"/>
    </row>
    <row r="86" spans="1:14">
      <c r="A86" s="7" t="s">
        <v>56</v>
      </c>
      <c r="B86" s="33" t="s">
        <v>57</v>
      </c>
      <c r="C86" s="33"/>
      <c r="D86" s="45" t="s">
        <v>117</v>
      </c>
      <c r="E86" s="52">
        <v>1</v>
      </c>
      <c r="F86" s="53" t="s">
        <v>105</v>
      </c>
      <c r="K86" s="38"/>
    </row>
    <row r="87" spans="1:14">
      <c r="A87" s="7" t="s">
        <v>56</v>
      </c>
      <c r="B87" s="33" t="s">
        <v>57</v>
      </c>
      <c r="C87" s="33"/>
      <c r="D87" s="45" t="s">
        <v>118</v>
      </c>
      <c r="E87" s="52">
        <v>1</v>
      </c>
      <c r="F87" s="53" t="s">
        <v>105</v>
      </c>
      <c r="K87" s="38"/>
    </row>
    <row r="88" spans="1:14">
      <c r="A88" s="7" t="s">
        <v>56</v>
      </c>
      <c r="B88" s="33" t="s">
        <v>57</v>
      </c>
      <c r="C88" s="33"/>
      <c r="D88" s="45" t="s">
        <v>119</v>
      </c>
      <c r="E88" s="52">
        <v>1</v>
      </c>
      <c r="F88" s="53" t="s">
        <v>105</v>
      </c>
      <c r="K88" s="38"/>
    </row>
    <row r="89" spans="1:14">
      <c r="A89" s="7" t="s">
        <v>56</v>
      </c>
      <c r="B89" s="33" t="s">
        <v>57</v>
      </c>
      <c r="C89" s="33"/>
      <c r="D89" s="45" t="s">
        <v>120</v>
      </c>
      <c r="E89" s="52">
        <v>1</v>
      </c>
      <c r="F89" s="53" t="s">
        <v>105</v>
      </c>
      <c r="K89" s="38"/>
    </row>
    <row r="90" spans="1:14">
      <c r="A90" s="7" t="s">
        <v>56</v>
      </c>
      <c r="B90" s="33" t="s">
        <v>57</v>
      </c>
      <c r="C90" s="33"/>
      <c r="D90" s="45" t="s">
        <v>121</v>
      </c>
      <c r="E90" s="52">
        <v>1</v>
      </c>
      <c r="F90" s="53" t="s">
        <v>105</v>
      </c>
      <c r="K90" s="38"/>
    </row>
    <row r="91" spans="1:14">
      <c r="A91" s="7" t="s">
        <v>56</v>
      </c>
      <c r="B91" s="33" t="s">
        <v>57</v>
      </c>
      <c r="C91" s="33"/>
      <c r="D91" s="45" t="s">
        <v>122</v>
      </c>
      <c r="E91" s="52">
        <v>1</v>
      </c>
      <c r="F91" s="53" t="s">
        <v>105</v>
      </c>
      <c r="K91" s="38"/>
    </row>
    <row r="92" spans="1:14">
      <c r="A92" s="7" t="s">
        <v>56</v>
      </c>
      <c r="B92" s="33" t="s">
        <v>57</v>
      </c>
      <c r="C92" s="33"/>
      <c r="D92" s="45" t="s">
        <v>123</v>
      </c>
      <c r="E92" s="52">
        <v>1</v>
      </c>
      <c r="F92" s="53" t="s">
        <v>105</v>
      </c>
      <c r="K92" s="38"/>
    </row>
    <row r="93" spans="1:14">
      <c r="A93" s="7" t="s">
        <v>56</v>
      </c>
      <c r="B93" s="33" t="s">
        <v>57</v>
      </c>
      <c r="C93" s="33"/>
      <c r="D93" s="45" t="s">
        <v>124</v>
      </c>
      <c r="E93" s="52">
        <v>1</v>
      </c>
      <c r="F93" s="53" t="s">
        <v>105</v>
      </c>
      <c r="K93" s="38"/>
    </row>
    <row r="94" spans="1:14">
      <c r="A94" s="7" t="s">
        <v>61</v>
      </c>
      <c r="B94" s="33"/>
      <c r="C94" s="33"/>
      <c r="D94" s="45" t="s">
        <v>109</v>
      </c>
      <c r="E94" s="54" t="s">
        <v>63</v>
      </c>
      <c r="H94" s="55">
        <v>8</v>
      </c>
      <c r="J94" s="56" t="s">
        <v>105</v>
      </c>
      <c r="K94" s="38"/>
    </row>
    <row r="95" spans="1:14" hidden="1">
      <c r="A95" s="7" t="s">
        <v>64</v>
      </c>
    </row>
    <row r="96" spans="1:14">
      <c r="A96" s="7">
        <v>9</v>
      </c>
      <c r="B96" s="33" t="s">
        <v>125</v>
      </c>
      <c r="C96" s="33"/>
      <c r="D96" s="37" t="s">
        <v>126</v>
      </c>
      <c r="E96" s="38"/>
      <c r="F96" s="38"/>
      <c r="G96" s="39" t="s">
        <v>14</v>
      </c>
      <c r="H96" s="51">
        <v>1</v>
      </c>
      <c r="I96" s="51"/>
      <c r="J96" s="41"/>
      <c r="K96" s="42">
        <f>IF(AND(H96= "",I96= ""), 0, ROUND(ROUND(J96, 2) * ROUND(IF(I96="",H96,I96),  0), 2))</f>
        <v/>
      </c>
      <c r="L96" s="7"/>
      <c r="N96" s="43">
        <v>0.2</v>
      </c>
    </row>
    <row r="97" spans="1:14" hidden="1">
      <c r="A97" s="7" t="s">
        <v>51</v>
      </c>
    </row>
    <row r="98" spans="1:14" ht="33.75" customHeight="1">
      <c r="A98" s="7" t="s">
        <v>52</v>
      </c>
      <c r="B98" s="44"/>
      <c r="C98" s="44"/>
      <c r="D98" s="44" t="s">
        <v>127</v>
      </c>
      <c r="E98" s="44"/>
      <c r="F98" s="44"/>
      <c r="G98" s="44"/>
      <c r="H98" s="44"/>
      <c r="I98" s="44"/>
      <c r="J98" s="44"/>
      <c r="K98" s="44"/>
    </row>
    <row r="99" spans="1:14">
      <c r="A99" s="7" t="s">
        <v>54</v>
      </c>
      <c r="B99" s="33"/>
      <c r="C99" s="33"/>
      <c r="D99" s="45" t="s">
        <v>55</v>
      </c>
      <c r="K99" s="38"/>
    </row>
    <row r="100" spans="1:14">
      <c r="A100" s="7" t="s">
        <v>56</v>
      </c>
      <c r="B100" s="33" t="s">
        <v>57</v>
      </c>
      <c r="C100" s="33"/>
      <c r="D100" s="45" t="s">
        <v>128</v>
      </c>
      <c r="E100" s="52">
        <v>1</v>
      </c>
      <c r="F100" s="53" t="s">
        <v>105</v>
      </c>
      <c r="K100" s="38"/>
    </row>
    <row r="101" spans="1:14">
      <c r="A101" s="7" t="s">
        <v>61</v>
      </c>
      <c r="B101" s="33"/>
      <c r="C101" s="33"/>
      <c r="D101" s="45" t="s">
        <v>109</v>
      </c>
      <c r="E101" s="54" t="s">
        <v>63</v>
      </c>
      <c r="H101" s="55">
        <v>1</v>
      </c>
      <c r="J101" s="56" t="s">
        <v>105</v>
      </c>
      <c r="K101" s="38"/>
    </row>
    <row r="102" spans="1:14" hidden="1">
      <c r="A102" s="7" t="s">
        <v>64</v>
      </c>
    </row>
    <row r="103" spans="1:14">
      <c r="A103" s="7">
        <v>9</v>
      </c>
      <c r="B103" s="33" t="s">
        <v>129</v>
      </c>
      <c r="C103" s="33"/>
      <c r="D103" s="37" t="s">
        <v>130</v>
      </c>
      <c r="E103" s="38"/>
      <c r="F103" s="38"/>
      <c r="G103" s="39" t="s">
        <v>14</v>
      </c>
      <c r="H103" s="51">
        <v>1</v>
      </c>
      <c r="I103" s="51"/>
      <c r="J103" s="41"/>
      <c r="K103" s="42">
        <f>IF(AND(H103= "",I103= ""), 0, ROUND(ROUND(J103, 2) * ROUND(IF(I103="",H103,I103),  0), 2))</f>
        <v/>
      </c>
      <c r="L103" s="7"/>
      <c r="N103" s="43">
        <v>0.2</v>
      </c>
    </row>
    <row r="104" spans="1:14" hidden="1">
      <c r="A104" s="7" t="s">
        <v>51</v>
      </c>
    </row>
    <row r="105" spans="1:14" ht="33.75" customHeight="1">
      <c r="A105" s="7" t="s">
        <v>52</v>
      </c>
      <c r="B105" s="44"/>
      <c r="C105" s="44"/>
      <c r="D105" s="44" t="s">
        <v>131</v>
      </c>
      <c r="E105" s="44"/>
      <c r="F105" s="44"/>
      <c r="G105" s="44"/>
      <c r="H105" s="44"/>
      <c r="I105" s="44"/>
      <c r="J105" s="44"/>
      <c r="K105" s="44"/>
    </row>
    <row r="106" spans="1:14">
      <c r="A106" s="7" t="s">
        <v>54</v>
      </c>
      <c r="B106" s="33"/>
      <c r="C106" s="33"/>
      <c r="D106" s="45" t="s">
        <v>55</v>
      </c>
      <c r="K106" s="38"/>
    </row>
    <row r="107" spans="1:14">
      <c r="A107" s="7" t="s">
        <v>56</v>
      </c>
      <c r="B107" s="33" t="s">
        <v>57</v>
      </c>
      <c r="C107" s="33"/>
      <c r="D107" s="45" t="s">
        <v>132</v>
      </c>
      <c r="E107" s="52">
        <v>1</v>
      </c>
      <c r="F107" s="53" t="s">
        <v>105</v>
      </c>
      <c r="K107" s="38"/>
    </row>
    <row r="108" spans="1:14">
      <c r="A108" s="7" t="s">
        <v>61</v>
      </c>
      <c r="B108" s="33"/>
      <c r="C108" s="33"/>
      <c r="D108" s="45" t="s">
        <v>109</v>
      </c>
      <c r="E108" s="54" t="s">
        <v>63</v>
      </c>
      <c r="H108" s="55">
        <v>1</v>
      </c>
      <c r="J108" s="56" t="s">
        <v>105</v>
      </c>
      <c r="K108" s="38"/>
    </row>
    <row r="109" spans="1:14" hidden="1">
      <c r="A109" s="7" t="s">
        <v>64</v>
      </c>
    </row>
    <row r="110" spans="1:14">
      <c r="A110" s="7">
        <v>9</v>
      </c>
      <c r="B110" s="33" t="s">
        <v>133</v>
      </c>
      <c r="C110" s="33"/>
      <c r="D110" s="37" t="s">
        <v>134</v>
      </c>
      <c r="E110" s="38"/>
      <c r="F110" s="38"/>
      <c r="G110" s="39" t="s">
        <v>14</v>
      </c>
      <c r="H110" s="51">
        <v>1</v>
      </c>
      <c r="I110" s="51"/>
      <c r="J110" s="41"/>
      <c r="K110" s="42">
        <f>IF(AND(H110= "",I110= ""), 0, ROUND(ROUND(J110, 2) * ROUND(IF(I110="",H110,I110),  0), 2))</f>
        <v/>
      </c>
      <c r="L110" s="7"/>
      <c r="N110" s="43">
        <v>0.2</v>
      </c>
    </row>
    <row r="111" spans="1:14" hidden="1">
      <c r="A111" s="7" t="s">
        <v>51</v>
      </c>
    </row>
    <row r="112" spans="1:14" ht="33.75" customHeight="1">
      <c r="A112" s="7" t="s">
        <v>52</v>
      </c>
      <c r="B112" s="44"/>
      <c r="C112" s="44"/>
      <c r="D112" s="44" t="s">
        <v>135</v>
      </c>
      <c r="E112" s="44"/>
      <c r="F112" s="44"/>
      <c r="G112" s="44"/>
      <c r="H112" s="44"/>
      <c r="I112" s="44"/>
      <c r="J112" s="44"/>
      <c r="K112" s="44"/>
    </row>
    <row r="113" spans="1:14">
      <c r="A113" s="7" t="s">
        <v>54</v>
      </c>
      <c r="B113" s="33"/>
      <c r="C113" s="33"/>
      <c r="D113" s="45" t="s">
        <v>55</v>
      </c>
      <c r="K113" s="38"/>
    </row>
    <row r="114" spans="1:14">
      <c r="A114" s="7" t="s">
        <v>56</v>
      </c>
      <c r="B114" s="33" t="s">
        <v>57</v>
      </c>
      <c r="C114" s="33"/>
      <c r="D114" s="45" t="s">
        <v>136</v>
      </c>
      <c r="E114" s="52">
        <v>1</v>
      </c>
      <c r="F114" s="53" t="s">
        <v>105</v>
      </c>
      <c r="K114" s="38"/>
    </row>
    <row r="115" spans="1:14">
      <c r="A115" s="7" t="s">
        <v>61</v>
      </c>
      <c r="B115" s="33"/>
      <c r="C115" s="33"/>
      <c r="D115" s="45" t="s">
        <v>109</v>
      </c>
      <c r="E115" s="54" t="s">
        <v>63</v>
      </c>
      <c r="H115" s="55">
        <v>1</v>
      </c>
      <c r="J115" s="56" t="s">
        <v>105</v>
      </c>
      <c r="K115" s="38"/>
    </row>
    <row r="116" spans="1:14" hidden="1">
      <c r="A116" s="7" t="s">
        <v>64</v>
      </c>
    </row>
    <row r="117" spans="1:14">
      <c r="A117" s="7">
        <v>9</v>
      </c>
      <c r="B117" s="33" t="s">
        <v>137</v>
      </c>
      <c r="C117" s="33"/>
      <c r="D117" s="37" t="s">
        <v>138</v>
      </c>
      <c r="E117" s="38"/>
      <c r="F117" s="38"/>
      <c r="G117" s="39" t="s">
        <v>139</v>
      </c>
      <c r="H117" s="51">
        <v>4</v>
      </c>
      <c r="I117" s="51"/>
      <c r="J117" s="41"/>
      <c r="K117" s="42">
        <f>IF(AND(H117= "",I117= ""), 0, ROUND(ROUND(J117, 2) * ROUND(IF(I117="",H117,I117),  0), 2))</f>
        <v/>
      </c>
      <c r="L117" s="7"/>
      <c r="N117" s="43">
        <v>0.2</v>
      </c>
    </row>
    <row r="118" spans="1:14" hidden="1">
      <c r="A118" s="7" t="s">
        <v>51</v>
      </c>
    </row>
    <row r="119" spans="1:14" ht="56.25" customHeight="1">
      <c r="A119" s="7" t="s">
        <v>52</v>
      </c>
      <c r="B119" s="44"/>
      <c r="C119" s="44"/>
      <c r="D119" s="44" t="s">
        <v>140</v>
      </c>
      <c r="E119" s="44"/>
      <c r="F119" s="44"/>
      <c r="G119" s="44"/>
      <c r="H119" s="44"/>
      <c r="I119" s="44"/>
      <c r="J119" s="44"/>
      <c r="K119" s="44"/>
    </row>
    <row r="120" spans="1:14">
      <c r="A120" s="7" t="s">
        <v>54</v>
      </c>
      <c r="B120" s="33"/>
      <c r="C120" s="33"/>
      <c r="D120" s="45" t="s">
        <v>55</v>
      </c>
      <c r="K120" s="38"/>
    </row>
    <row r="121" spans="1:14">
      <c r="A121" s="7" t="s">
        <v>56</v>
      </c>
      <c r="B121" s="33" t="s">
        <v>57</v>
      </c>
      <c r="C121" s="33"/>
      <c r="D121" s="45" t="s">
        <v>104</v>
      </c>
      <c r="E121" s="52">
        <v>1</v>
      </c>
      <c r="F121" s="53" t="s">
        <v>105</v>
      </c>
      <c r="K121" s="38"/>
    </row>
    <row r="122" spans="1:14">
      <c r="A122" s="7" t="s">
        <v>56</v>
      </c>
      <c r="B122" s="33" t="s">
        <v>57</v>
      </c>
      <c r="C122" s="33"/>
      <c r="D122" s="45" t="s">
        <v>106</v>
      </c>
      <c r="E122" s="52">
        <v>1</v>
      </c>
      <c r="F122" s="53" t="s">
        <v>105</v>
      </c>
      <c r="K122" s="38"/>
    </row>
    <row r="123" spans="1:14">
      <c r="A123" s="7" t="s">
        <v>56</v>
      </c>
      <c r="B123" s="33" t="s">
        <v>57</v>
      </c>
      <c r="C123" s="33"/>
      <c r="D123" s="45" t="s">
        <v>107</v>
      </c>
      <c r="E123" s="52">
        <v>1</v>
      </c>
      <c r="F123" s="53" t="s">
        <v>105</v>
      </c>
      <c r="K123" s="38"/>
    </row>
    <row r="124" spans="1:14">
      <c r="A124" s="7" t="s">
        <v>56</v>
      </c>
      <c r="B124" s="33" t="s">
        <v>57</v>
      </c>
      <c r="C124" s="33"/>
      <c r="D124" s="45" t="s">
        <v>108</v>
      </c>
      <c r="E124" s="52">
        <v>1</v>
      </c>
      <c r="F124" s="53" t="s">
        <v>105</v>
      </c>
      <c r="K124" s="38"/>
    </row>
    <row r="125" spans="1:14">
      <c r="A125" s="7" t="s">
        <v>61</v>
      </c>
      <c r="B125" s="33"/>
      <c r="C125" s="33"/>
      <c r="D125" s="45" t="s">
        <v>109</v>
      </c>
      <c r="E125" s="54" t="s">
        <v>63</v>
      </c>
      <c r="H125" s="55">
        <v>4</v>
      </c>
      <c r="J125" s="56" t="s">
        <v>141</v>
      </c>
      <c r="K125" s="38"/>
    </row>
    <row r="126" spans="1:14" hidden="1">
      <c r="A126" s="7" t="s">
        <v>64</v>
      </c>
    </row>
    <row r="127" spans="1:14" hidden="1">
      <c r="A127" s="7" t="s">
        <v>98</v>
      </c>
    </row>
    <row r="128" spans="1:14">
      <c r="A128" s="7" t="s">
        <v>42</v>
      </c>
      <c r="B128" s="38"/>
      <c r="C128" s="38"/>
      <c r="K128" s="38"/>
    </row>
    <row r="129" spans="1:11">
      <c r="B129" s="38"/>
      <c r="C129" s="38"/>
      <c r="D129" s="57" t="s">
        <v>41</v>
      </c>
      <c r="E129" s="58"/>
      <c r="F129" s="58"/>
      <c r="G129" s="59"/>
      <c r="H129" s="59"/>
      <c r="I129" s="59"/>
      <c r="J129" s="59"/>
      <c r="K129" s="60"/>
    </row>
    <row r="130" spans="1:11">
      <c r="B130" s="38"/>
      <c r="C130" s="38"/>
      <c r="D130" s="61"/>
      <c r="E130" s="7"/>
      <c r="F130" s="7"/>
      <c r="G130" s="7"/>
      <c r="H130" s="7"/>
      <c r="I130" s="7"/>
      <c r="J130" s="7"/>
      <c r="K130" s="8"/>
    </row>
    <row r="131" spans="1:11">
      <c r="B131" s="38"/>
      <c r="C131" s="38"/>
      <c r="D131" s="62" t="s">
        <v>142</v>
      </c>
      <c r="E131" s="63"/>
      <c r="F131" s="63"/>
      <c r="G131" s="64">
        <f>SUMIF(L8:L128, IF(L7="","",L7), K8:K128)</f>
        <v/>
      </c>
      <c r="H131" s="64"/>
      <c r="I131" s="64"/>
      <c r="J131" s="64"/>
      <c r="K131" s="65"/>
    </row>
    <row r="132" spans="1:11" hidden="1">
      <c r="B132" s="38"/>
      <c r="C132" s="38"/>
      <c r="D132" s="66" t="s">
        <v>143</v>
      </c>
      <c r="E132" s="67"/>
      <c r="F132" s="67"/>
      <c r="G132" s="68">
        <f>ROUND(SUMIF(L8:L128, IF(L7="","",L7), K8:K128) * 0.2, 2)</f>
        <v/>
      </c>
      <c r="H132" s="68"/>
      <c r="I132" s="68"/>
      <c r="J132" s="68"/>
      <c r="K132" s="69"/>
    </row>
    <row r="133" spans="1:11" hidden="1">
      <c r="B133" s="38"/>
      <c r="C133" s="38"/>
      <c r="D133" s="62" t="s">
        <v>144</v>
      </c>
      <c r="E133" s="63"/>
      <c r="F133" s="63"/>
      <c r="G133" s="64">
        <f>SUM(G131:G132)</f>
        <v/>
      </c>
      <c r="H133" s="64"/>
      <c r="I133" s="64"/>
      <c r="J133" s="64"/>
      <c r="K133" s="65"/>
    </row>
    <row r="134" spans="1:11" ht="31.5" customHeight="1">
      <c r="B134" s="3"/>
      <c r="C134" s="3"/>
      <c r="D134" s="70" t="s">
        <v>145</v>
      </c>
      <c r="E134" s="70"/>
      <c r="F134" s="70"/>
      <c r="G134" s="70"/>
      <c r="H134" s="70"/>
      <c r="I134" s="70"/>
      <c r="J134" s="70"/>
      <c r="K134" s="70"/>
    </row>
    <row r="136" spans="1:11">
      <c r="D136" s="71" t="s">
        <v>146</v>
      </c>
      <c r="E136" s="71"/>
      <c r="F136" s="71"/>
      <c r="G136" s="71"/>
      <c r="H136" s="71"/>
      <c r="I136" s="71"/>
      <c r="J136" s="71"/>
      <c r="K136" s="71"/>
    </row>
    <row r="137" spans="1:11">
      <c r="D137" s="72" t="s">
        <v>147</v>
      </c>
      <c r="E137" s="73"/>
      <c r="F137" s="73"/>
      <c r="G137" s="74">
        <f>SUMIF(L12:L117, "", K12:K117)</f>
        <v/>
      </c>
      <c r="H137" s="74"/>
      <c r="I137" s="74"/>
      <c r="J137" s="74"/>
      <c r="K137" s="74"/>
    </row>
    <row r="138" spans="1:11">
      <c r="D138" s="75" t="s">
        <v>148</v>
      </c>
      <c r="E138" s="76"/>
      <c r="F138" s="76"/>
      <c r="G138" s="77"/>
      <c r="H138" s="77"/>
      <c r="I138" s="77"/>
      <c r="J138" s="77"/>
      <c r="K138" s="78"/>
    </row>
    <row r="139" spans="1:11">
      <c r="D139" s="79"/>
      <c r="E139" s="3"/>
      <c r="F139" s="3"/>
      <c r="G139" s="3"/>
      <c r="H139" s="3"/>
      <c r="I139" s="3"/>
      <c r="J139" s="3"/>
      <c r="K139" s="80"/>
    </row>
    <row r="140" spans="1:11">
      <c r="A140" s="36"/>
      <c r="D140" s="81" t="s">
        <v>142</v>
      </c>
      <c r="E140" s="7"/>
      <c r="F140" s="7"/>
      <c r="G140" s="82">
        <f>SUMIF(L5:L134, IF(L4="","",L4), K5:K134)</f>
        <v/>
      </c>
      <c r="H140" s="83"/>
      <c r="I140" s="83"/>
      <c r="J140" s="83"/>
      <c r="K140" s="84"/>
    </row>
    <row r="141" spans="1:11">
      <c r="A141" s="36"/>
      <c r="D141" s="81" t="s">
        <v>143</v>
      </c>
      <c r="E141" s="7"/>
      <c r="F141" s="7"/>
      <c r="G141" s="82">
        <f>ROUND(SUMIF(L5:L134, IF(L4="","",L4), K5:K134) * 0.2, 2)</f>
        <v/>
      </c>
      <c r="H141" s="83"/>
      <c r="I141" s="83"/>
      <c r="J141" s="83"/>
      <c r="K141" s="84"/>
    </row>
    <row r="142" spans="1:11">
      <c r="D142" s="85" t="s">
        <v>144</v>
      </c>
      <c r="E142" s="86"/>
      <c r="F142" s="86"/>
      <c r="G142" s="87">
        <f>SUM(G140:G141)</f>
        <v/>
      </c>
      <c r="H142" s="88"/>
      <c r="I142" s="88"/>
      <c r="J142" s="88"/>
      <c r="K142" s="89"/>
    </row>
    <row r="143" spans="1:11">
      <c r="D143" s="90"/>
      <c r="E143" s="7"/>
      <c r="F143" s="7"/>
      <c r="G143" s="7"/>
      <c r="H143" s="7"/>
      <c r="I143" s="7"/>
      <c r="J143" s="7"/>
      <c r="K143" s="7"/>
    </row>
    <row r="144" spans="1:11">
      <c r="D144" s="91" t="s">
        <v>149</v>
      </c>
      <c r="E144" s="91"/>
      <c r="F144" s="91"/>
      <c r="G144" s="91"/>
      <c r="H144" s="91"/>
      <c r="I144" s="91"/>
      <c r="J144" s="91"/>
      <c r="K144" s="91"/>
    </row>
    <row r="145" spans="4:11">
      <c r="D145" s="92">
        <f>IF('Paramètres'!AA2&lt;&gt;"",'Paramètres'!AA2,"")</f>
        <v/>
      </c>
      <c r="E145" s="92"/>
      <c r="F145" s="92"/>
      <c r="G145" s="92"/>
      <c r="H145" s="92"/>
      <c r="I145" s="92"/>
      <c r="J145" s="92"/>
      <c r="K145" s="92"/>
    </row>
    <row r="146" spans="4:11">
      <c r="D146" s="92"/>
      <c r="E146" s="92"/>
      <c r="F146" s="92"/>
      <c r="G146" s="92"/>
      <c r="H146" s="92"/>
      <c r="I146" s="92"/>
      <c r="J146" s="92"/>
      <c r="K146" s="92"/>
    </row>
  </sheetData>
  <sheetProtection password="E95E" sheet="1" objects="1" selectLockedCells="1"/>
  <mergeCells count="54">
    <mergeCell ref="D3:F3"/>
    <mergeCell ref="D4:F4"/>
    <mergeCell ref="D7:F7"/>
    <mergeCell ref="D9:F9"/>
    <mergeCell ref="D12:F12"/>
    <mergeCell ref="D14:J14"/>
    <mergeCell ref="D20:F20"/>
    <mergeCell ref="D22:J22"/>
    <mergeCell ref="D28:F28"/>
    <mergeCell ref="D30:J30"/>
    <mergeCell ref="D51:F51"/>
    <mergeCell ref="D53:J53"/>
    <mergeCell ref="D63:F63"/>
    <mergeCell ref="D65:F65"/>
    <mergeCell ref="D67:J67"/>
    <mergeCell ref="D75:F75"/>
    <mergeCell ref="D77:J77"/>
    <mergeCell ref="D82:F82"/>
    <mergeCell ref="D84:J84"/>
    <mergeCell ref="D96:F96"/>
    <mergeCell ref="D98:J98"/>
    <mergeCell ref="D103:F103"/>
    <mergeCell ref="D105:J105"/>
    <mergeCell ref="D110:F110"/>
    <mergeCell ref="D112:J112"/>
    <mergeCell ref="D117:F117"/>
    <mergeCell ref="D119:J119"/>
    <mergeCell ref="D128:F128"/>
    <mergeCell ref="G129:K129"/>
    <mergeCell ref="D129:F129"/>
    <mergeCell ref="G130:K130"/>
    <mergeCell ref="D130:F130"/>
    <mergeCell ref="G131:K131"/>
    <mergeCell ref="D131:F131"/>
    <mergeCell ref="G132:K132"/>
    <mergeCell ref="D132:F132"/>
    <mergeCell ref="G133:K133"/>
    <mergeCell ref="D133:F133"/>
    <mergeCell ref="D134:K134"/>
    <mergeCell ref="D136:K136"/>
    <mergeCell ref="G137:K137"/>
    <mergeCell ref="D137:F137"/>
    <mergeCell ref="D138:F138"/>
    <mergeCell ref="D139:K139"/>
    <mergeCell ref="D140:F140"/>
    <mergeCell ref="G140:K140"/>
    <mergeCell ref="D141:F141"/>
    <mergeCell ref="G141:K141"/>
    <mergeCell ref="D142:F142"/>
    <mergeCell ref="G142:K142"/>
    <mergeCell ref="D143:K143"/>
    <mergeCell ref="D144:K144"/>
    <mergeCell ref="D145:K145"/>
    <mergeCell ref="D146:K146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&amp;L1649.2 - Aménagement d'un centre de dialyse
Zone des Longènes - Lot04 - 21000 DIJON&amp;RDPGF - Lot n°04 CLOISONS MODULAIRES 
PRO - Edition du 29/01/2026</oddHeader>
    <oddFooter>&amp;CEdition du 29/01/2026&amp;RPage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73" t="s">
        <v>150</v>
      </c>
      <c r="AA1" s="7">
        <f>IF('DPGF'!G142&lt;&gt;"",'DPGF'!G142,"0")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3" t="s">
        <v>151</v>
      </c>
      <c r="B3" s="94" t="s">
        <v>152</v>
      </c>
      <c r="C3" s="95" t="s">
        <v>177</v>
      </c>
      <c r="D3" s="95"/>
      <c r="E3" s="95"/>
      <c r="F3" s="95"/>
      <c r="G3" s="95"/>
      <c r="H3" s="95"/>
      <c r="I3" s="95"/>
      <c r="J3" s="95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3" t="s">
        <v>153</v>
      </c>
      <c r="B5" s="94" t="s">
        <v>154</v>
      </c>
      <c r="C5" s="95" t="s">
        <v>178</v>
      </c>
      <c r="D5" s="95"/>
      <c r="E5" s="95"/>
      <c r="F5" s="95"/>
      <c r="G5" s="95"/>
      <c r="H5" s="95"/>
      <c r="I5" s="95"/>
      <c r="J5" s="95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3" t="s">
        <v>163</v>
      </c>
      <c r="B7" s="94" t="s">
        <v>164</v>
      </c>
      <c r="C7" s="95" t="s">
        <v>179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3" t="s">
        <v>165</v>
      </c>
      <c r="B9" s="94" t="s">
        <v>166</v>
      </c>
      <c r="C9" s="95" t="s">
        <v>40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3" t="s">
        <v>155</v>
      </c>
      <c r="B11" s="94" t="s">
        <v>156</v>
      </c>
      <c r="C11" s="95" t="s">
        <v>41</v>
      </c>
      <c r="D11" s="95"/>
      <c r="E11" s="95"/>
      <c r="F11" s="95"/>
      <c r="G11" s="95"/>
      <c r="H11" s="95"/>
      <c r="I11" s="95"/>
      <c r="J11" s="95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3" t="s">
        <v>167</v>
      </c>
      <c r="B13" s="94" t="s">
        <v>168</v>
      </c>
      <c r="C13" s="95" t="s">
        <v>180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3" t="s">
        <v>169</v>
      </c>
      <c r="B15" s="94" t="s">
        <v>170</v>
      </c>
      <c r="C15" s="95" t="s">
        <v>181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3" t="s">
        <v>171</v>
      </c>
      <c r="B17" s="94" t="s">
        <v>172</v>
      </c>
      <c r="C17" s="95" t="s">
        <v>182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6">
        <v>0.2</v>
      </c>
      <c r="E19" s="97" t="s">
        <v>173</v>
      </c>
      <c r="AA19" s="7">
        <f>INT((AA5-AA18*100)/10)</f>
        <v/>
      </c>
    </row>
    <row r="20" spans="1:27" ht="12.75" customHeight="1">
      <c r="C20" s="98">
        <v>0.055</v>
      </c>
      <c r="E20" s="97" t="s">
        <v>174</v>
      </c>
      <c r="AA20" s="7">
        <f>AA5-AA18*100-AA19*10</f>
        <v/>
      </c>
    </row>
    <row r="21" spans="1:27" ht="12.75" customHeight="1">
      <c r="C21" s="98">
        <v>0</v>
      </c>
      <c r="E21" s="97" t="s">
        <v>175</v>
      </c>
      <c r="AA21" s="7">
        <f>INT(AA6/10)</f>
        <v/>
      </c>
    </row>
    <row r="22" spans="1:27" ht="12.75" customHeight="1">
      <c r="C22" s="99">
        <v>0</v>
      </c>
      <c r="E22" s="97" t="s">
        <v>176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3" t="s">
        <v>157</v>
      </c>
      <c r="B24" s="94" t="s">
        <v>158</v>
      </c>
      <c r="C24" s="95" t="s">
        <v>183</v>
      </c>
      <c r="D24" s="95"/>
      <c r="E24" s="95"/>
      <c r="F24" s="95"/>
      <c r="G24" s="95"/>
      <c r="H24" s="95"/>
      <c r="I24" s="95"/>
      <c r="J24" s="95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3" t="s">
        <v>159</v>
      </c>
      <c r="B26" s="94" t="s">
        <v>160</v>
      </c>
      <c r="C26" s="95" t="s">
        <v>184</v>
      </c>
      <c r="D26" s="95"/>
      <c r="E26" s="95"/>
      <c r="F26" s="95"/>
      <c r="G26" s="95"/>
      <c r="H26" s="95"/>
      <c r="I26" s="95"/>
      <c r="J26" s="95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3" t="s">
        <v>161</v>
      </c>
      <c r="B28" s="94" t="s">
        <v>162</v>
      </c>
      <c r="C28" s="95"/>
      <c r="D28" s="95"/>
      <c r="E28" s="95"/>
      <c r="F28" s="95"/>
      <c r="G28" s="95"/>
      <c r="H28" s="95"/>
      <c r="I28" s="95"/>
      <c r="J28" s="95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185</v>
      </c>
      <c r="B1" s="7" t="s">
        <v>186</v>
      </c>
    </row>
    <row r="2" spans="1:3">
      <c r="A2" s="7" t="s">
        <v>187</v>
      </c>
      <c r="B2" s="7" t="s">
        <v>177</v>
      </c>
    </row>
    <row r="3" spans="1:3">
      <c r="A3" s="7" t="s">
        <v>188</v>
      </c>
      <c r="B3" s="7">
        <v>1</v>
      </c>
    </row>
    <row r="4" spans="1:3">
      <c r="A4" s="7" t="s">
        <v>189</v>
      </c>
      <c r="B4" s="7">
        <v>0</v>
      </c>
    </row>
    <row r="5" spans="1:3">
      <c r="A5" s="7" t="s">
        <v>190</v>
      </c>
      <c r="B5" s="7">
        <v>0</v>
      </c>
    </row>
    <row r="6" spans="1:3">
      <c r="A6" s="7" t="s">
        <v>191</v>
      </c>
      <c r="B6" s="7">
        <v>1</v>
      </c>
    </row>
    <row r="7" spans="1:3">
      <c r="A7" s="7" t="s">
        <v>192</v>
      </c>
      <c r="B7" s="7">
        <v>1</v>
      </c>
    </row>
    <row r="8" spans="1:3">
      <c r="A8" s="7" t="s">
        <v>193</v>
      </c>
      <c r="B8" s="7">
        <v>0</v>
      </c>
    </row>
    <row r="9" spans="1:3">
      <c r="A9" s="7" t="s">
        <v>194</v>
      </c>
      <c r="B9" s="7">
        <v>0</v>
      </c>
    </row>
    <row r="10" spans="1:3">
      <c r="A10" s="7" t="s">
        <v>195</v>
      </c>
      <c r="C10" s="7" t="s">
        <v>196</v>
      </c>
    </row>
    <row r="11" spans="1:3">
      <c r="A11" s="7" t="s">
        <v>197</v>
      </c>
      <c r="B11" s="7">
        <v>0</v>
      </c>
    </row>
    <row r="12" spans="1:3">
      <c r="A12" s="7" t="s">
        <v>198</v>
      </c>
      <c r="B12" s="7" t="s">
        <v>199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100" t="s">
        <v>200</v>
      </c>
      <c r="C2" s="100"/>
      <c r="D2" s="100"/>
      <c r="E2" s="100"/>
      <c r="F2" s="100"/>
      <c r="G2" s="100"/>
      <c r="H2" s="100"/>
      <c r="I2" s="100"/>
      <c r="J2" s="100"/>
    </row>
    <row r="4" spans="1:10" ht="12.75" customHeight="1">
      <c r="A4" s="93" t="s">
        <v>151</v>
      </c>
      <c r="B4" s="94" t="s">
        <v>201</v>
      </c>
      <c r="C4" s="101"/>
      <c r="D4" s="101"/>
      <c r="E4" s="101"/>
      <c r="F4" s="101"/>
      <c r="G4" s="101"/>
      <c r="H4" s="101"/>
      <c r="I4" s="101"/>
      <c r="J4" s="101"/>
    </row>
    <row r="6" spans="1:10" ht="12.75" customHeight="1">
      <c r="A6" s="93" t="s">
        <v>153</v>
      </c>
      <c r="B6" s="94" t="s">
        <v>202</v>
      </c>
      <c r="C6" s="101"/>
      <c r="D6" s="101"/>
      <c r="E6" s="101"/>
      <c r="F6" s="101"/>
      <c r="G6" s="101"/>
      <c r="H6" s="101"/>
      <c r="I6" s="101"/>
      <c r="J6" s="101"/>
    </row>
    <row r="8" spans="1:10" ht="12.75" customHeight="1">
      <c r="A8" s="93" t="s">
        <v>163</v>
      </c>
      <c r="B8" s="94" t="s">
        <v>203</v>
      </c>
      <c r="C8" s="101"/>
      <c r="D8" s="101"/>
      <c r="E8" s="101"/>
      <c r="F8" s="101"/>
      <c r="G8" s="101"/>
      <c r="H8" s="101"/>
      <c r="I8" s="101"/>
      <c r="J8" s="101"/>
    </row>
    <row r="10" spans="1:10" ht="12.75" customHeight="1">
      <c r="A10" s="93" t="s">
        <v>165</v>
      </c>
      <c r="B10" s="94" t="s">
        <v>204</v>
      </c>
      <c r="C10" s="102"/>
      <c r="D10" s="102"/>
      <c r="E10" s="102"/>
      <c r="F10" s="102"/>
      <c r="G10" s="102"/>
      <c r="H10" s="102"/>
      <c r="I10" s="102"/>
      <c r="J10" s="102"/>
    </row>
    <row r="12" spans="1:10" ht="12.75" customHeight="1">
      <c r="A12" s="93" t="s">
        <v>155</v>
      </c>
      <c r="B12" s="94" t="s">
        <v>205</v>
      </c>
      <c r="C12" s="101"/>
      <c r="D12" s="101"/>
      <c r="E12" s="101"/>
      <c r="F12" s="101"/>
      <c r="G12" s="101"/>
      <c r="H12" s="101"/>
      <c r="I12" s="101"/>
      <c r="J12" s="101"/>
    </row>
    <row r="14" spans="1:10" ht="12.75" customHeight="1">
      <c r="A14" s="93" t="s">
        <v>167</v>
      </c>
      <c r="B14" s="94" t="s">
        <v>206</v>
      </c>
      <c r="C14" s="101"/>
      <c r="D14" s="101"/>
      <c r="E14" s="101"/>
      <c r="F14" s="101"/>
      <c r="G14" s="101"/>
      <c r="H14" s="101"/>
      <c r="I14" s="101"/>
      <c r="J14" s="101"/>
    </row>
    <row r="16" spans="1:10" ht="12.75" customHeight="1">
      <c r="A16" s="93" t="s">
        <v>169</v>
      </c>
      <c r="B16" s="94" t="s">
        <v>207</v>
      </c>
      <c r="C16" s="101"/>
      <c r="D16" s="101"/>
      <c r="E16" s="101"/>
      <c r="F16" s="101"/>
      <c r="G16" s="101"/>
      <c r="H16" s="101"/>
      <c r="I16" s="101"/>
      <c r="J16" s="101"/>
    </row>
    <row r="18" spans="1:10" ht="12.75" customHeight="1">
      <c r="A18" s="93" t="s">
        <v>171</v>
      </c>
      <c r="B18" s="94" t="s">
        <v>208</v>
      </c>
      <c r="C18" s="103"/>
      <c r="D18" s="103"/>
      <c r="E18" s="103"/>
      <c r="F18" s="103"/>
      <c r="G18" s="103"/>
      <c r="H18" s="103"/>
      <c r="I18" s="103"/>
      <c r="J18" s="103"/>
    </row>
    <row r="20" spans="1:10" ht="12.75" customHeight="1">
      <c r="A20" s="93" t="s">
        <v>209</v>
      </c>
      <c r="B20" s="94" t="s">
        <v>210</v>
      </c>
      <c r="C20" s="103"/>
      <c r="D20" s="103"/>
      <c r="E20" s="103"/>
      <c r="F20" s="103"/>
      <c r="G20" s="103"/>
      <c r="H20" s="103"/>
      <c r="I20" s="103"/>
      <c r="J20" s="103"/>
    </row>
    <row r="22" spans="1:10" ht="12.75" customHeight="1">
      <c r="A22" s="93" t="s">
        <v>157</v>
      </c>
      <c r="B22" s="94" t="s">
        <v>211</v>
      </c>
      <c r="C22" s="103"/>
      <c r="D22" s="103"/>
      <c r="E22" s="103"/>
      <c r="F22" s="103"/>
      <c r="G22" s="103"/>
      <c r="H22" s="103"/>
      <c r="I22" s="103"/>
      <c r="J22" s="103"/>
    </row>
    <row r="24" spans="1:10" ht="12.75" customHeight="1">
      <c r="A24" s="93" t="s">
        <v>159</v>
      </c>
      <c r="B24" s="94" t="s">
        <v>212</v>
      </c>
      <c r="C24" s="101"/>
      <c r="D24" s="101"/>
      <c r="E24" s="101"/>
      <c r="F24" s="101"/>
      <c r="G24" s="101"/>
      <c r="H24" s="101"/>
      <c r="I24" s="101"/>
      <c r="J24" s="101"/>
    </row>
    <row r="28" spans="1:10" ht="60" customHeight="1">
      <c r="A28" s="93" t="s">
        <v>161</v>
      </c>
      <c r="B28" s="94" t="s">
        <v>213</v>
      </c>
      <c r="C28" s="101"/>
      <c r="D28" s="101"/>
      <c r="E28" s="101"/>
      <c r="F28" s="101"/>
      <c r="G28" s="101"/>
      <c r="H28" s="101"/>
      <c r="I28" s="101"/>
      <c r="J28" s="101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4" t="s">
        <v>214</v>
      </c>
      <c r="C2" s="104"/>
      <c r="D2" s="104"/>
      <c r="E2" s="104"/>
      <c r="F2" s="104"/>
    </row>
    <row r="4" spans="2:6" ht="12.75" customHeight="1">
      <c r="B4" s="105" t="s">
        <v>215</v>
      </c>
      <c r="C4" s="105" t="s">
        <v>216</v>
      </c>
      <c r="D4" s="105" t="s">
        <v>217</v>
      </c>
      <c r="E4" s="105" t="s">
        <v>218</v>
      </c>
      <c r="F4" s="105" t="s">
        <v>219</v>
      </c>
    </row>
    <row r="6" spans="2:6" ht="12.75" customHeight="1">
      <c r="B6" s="106"/>
      <c r="C6" s="107"/>
      <c r="D6" s="108"/>
      <c r="E6" s="109"/>
      <c r="F6" s="110">
        <f>IF(AND(E6= "",D6= ""), "", ROUND(ROUND(E6, 2) * ROUND(D6, 3), 2))</f>
        <v/>
      </c>
    </row>
    <row r="8" spans="2:6" ht="12.75" customHeight="1">
      <c r="B8" s="106"/>
      <c r="C8" s="107"/>
      <c r="D8" s="108"/>
      <c r="E8" s="109"/>
      <c r="F8" s="110">
        <f>IF(AND(E8= "",D8= ""), "", ROUND(ROUND(E8, 2) * ROUND(D8, 3), 2))</f>
        <v/>
      </c>
    </row>
    <row r="10" spans="2:6" ht="12.75" customHeight="1">
      <c r="B10" s="106"/>
      <c r="C10" s="107"/>
      <c r="D10" s="108"/>
      <c r="E10" s="109"/>
      <c r="F10" s="110">
        <f>IF(AND(E10= "",D10= ""), "", ROUND(ROUND(E10, 2) * ROUND(D10, 3), 2))</f>
        <v/>
      </c>
    </row>
    <row r="12" spans="2:6" ht="12.75" customHeight="1">
      <c r="B12" s="106"/>
      <c r="C12" s="107"/>
      <c r="D12" s="108"/>
      <c r="E12" s="109"/>
      <c r="F12" s="110">
        <f>IF(AND(E12= "",D12= ""), "", ROUND(ROUND(E12, 2) * ROUND(D12, 3), 2))</f>
        <v/>
      </c>
    </row>
    <row r="14" spans="2:6" ht="12.75" customHeight="1">
      <c r="B14" s="106"/>
      <c r="C14" s="107"/>
      <c r="D14" s="108"/>
      <c r="E14" s="109"/>
      <c r="F14" s="110">
        <f>IF(AND(E14= "",D14= ""), "", ROUND(ROUND(E14, 2) * ROUND(D14, 3), 2))</f>
        <v/>
      </c>
    </row>
    <row r="16" spans="2:6" ht="12.75" customHeight="1">
      <c r="B16" s="106"/>
      <c r="C16" s="107"/>
      <c r="D16" s="108"/>
      <c r="E16" s="109"/>
      <c r="F16" s="110">
        <f>IF(AND(E16= "",D16= ""), "", ROUND(ROUND(E16, 2) * ROUND(D16, 3), 2))</f>
        <v/>
      </c>
    </row>
    <row r="18" spans="2:6" ht="12.75" customHeight="1">
      <c r="B18" s="106"/>
      <c r="C18" s="107"/>
      <c r="D18" s="108"/>
      <c r="E18" s="109"/>
      <c r="F18" s="110">
        <f>IF(AND(E18= "",D18= ""), "", ROUND(ROUND(E18, 2) * ROUND(D18, 3), 2))</f>
        <v/>
      </c>
    </row>
    <row r="20" spans="2:6" ht="12.75" customHeight="1">
      <c r="B20" s="106"/>
      <c r="C20" s="107"/>
      <c r="D20" s="108"/>
      <c r="E20" s="109"/>
      <c r="F20" s="110">
        <f>IF(AND(E20= "",D20= ""), "", ROUND(ROUND(E20, 2) * ROUND(D20, 3), 2))</f>
        <v/>
      </c>
    </row>
    <row r="22" spans="2:6" ht="12.75" customHeight="1">
      <c r="B22" s="106"/>
      <c r="C22" s="107"/>
      <c r="D22" s="108"/>
      <c r="E22" s="109"/>
      <c r="F22" s="110">
        <f>IF(AND(E22= "",D22= ""), "", ROUND(ROUND(E22, 2) * ROUND(D22, 3), 2))</f>
        <v/>
      </c>
    </row>
    <row r="24" spans="2:6" ht="12.75" customHeight="1">
      <c r="B24" s="106"/>
      <c r="C24" s="107"/>
      <c r="D24" s="108"/>
      <c r="E24" s="109"/>
      <c r="F24" s="110">
        <f>IF(AND(E24= "",D24= ""), "", ROUND(ROUND(E24, 2) * ROUND(D24, 3), 2))</f>
        <v/>
      </c>
    </row>
    <row r="26" spans="2:6" ht="12.75" customHeight="1">
      <c r="B26" s="106"/>
      <c r="C26" s="107"/>
      <c r="D26" s="108"/>
      <c r="E26" s="109"/>
      <c r="F26" s="110">
        <f>IF(AND(E26= "",D26= ""), "", ROUND(ROUND(E26, 2) * ROUND(D26, 3), 2))</f>
        <v/>
      </c>
    </row>
    <row r="28" spans="2:6" ht="12.75" customHeight="1">
      <c r="B28" s="106"/>
      <c r="C28" s="107"/>
      <c r="D28" s="108"/>
      <c r="E28" s="109"/>
      <c r="F28" s="110">
        <f>IF(AND(E28= "",D28= ""), "", ROUND(ROUND(E28, 2) * ROUND(D28, 3), 2))</f>
        <v/>
      </c>
    </row>
    <row r="30" spans="2:6" ht="12.75" customHeight="1">
      <c r="B30" s="106"/>
      <c r="C30" s="107"/>
      <c r="D30" s="108"/>
      <c r="E30" s="109"/>
      <c r="F30" s="110">
        <f>IF(AND(E30= "",D30= ""), "", ROUND(ROUND(E30, 2) * ROUND(D30, 3), 2))</f>
        <v/>
      </c>
    </row>
    <row r="32" spans="2:6" ht="12.75" customHeight="1">
      <c r="B32" s="106"/>
      <c r="C32" s="107"/>
      <c r="D32" s="108"/>
      <c r="E32" s="109"/>
      <c r="F32" s="110">
        <f>IF(AND(E32= "",D32= ""), "", ROUND(ROUND(E32, 2) * ROUND(D32, 3), 2))</f>
        <v/>
      </c>
    </row>
    <row r="34" spans="2:6" ht="12.75" customHeight="1">
      <c r="B34" s="106"/>
      <c r="C34" s="107"/>
      <c r="D34" s="108"/>
      <c r="E34" s="109"/>
      <c r="F34" s="110">
        <f>IF(AND(E34= "",D34= ""), "", ROUND(ROUND(E34, 2) * ROUND(D34, 3), 2))</f>
        <v/>
      </c>
    </row>
    <row r="36" spans="2:6" ht="12.75" customHeight="1">
      <c r="B36" s="106"/>
      <c r="C36" s="107"/>
      <c r="D36" s="108"/>
      <c r="E36" s="109"/>
      <c r="F36" s="110">
        <f>IF(AND(E36= "",D36= ""), "", ROUND(ROUND(E36, 2) * ROUND(D36, 3), 2))</f>
        <v/>
      </c>
    </row>
    <row r="38" spans="2:6" ht="12.75" customHeight="1">
      <c r="B38" s="106"/>
      <c r="C38" s="107"/>
      <c r="D38" s="108"/>
      <c r="E38" s="109"/>
      <c r="F38" s="110">
        <f>IF(AND(E38= "",D38= ""), "", ROUND(ROUND(E38, 2) * ROUND(D38, 3), 2))</f>
        <v/>
      </c>
    </row>
    <row r="40" spans="2:6" ht="12.75" customHeight="1">
      <c r="B40" s="106"/>
      <c r="C40" s="107"/>
      <c r="D40" s="108"/>
      <c r="E40" s="109"/>
      <c r="F40" s="110">
        <f>IF(AND(E40= "",D40= ""), "", ROUND(ROUND(E40, 2) * ROUND(D40, 3), 2))</f>
        <v/>
      </c>
    </row>
    <row r="42" spans="2:6" ht="12.75" customHeight="1">
      <c r="B42" s="106"/>
      <c r="C42" s="107"/>
      <c r="D42" s="108"/>
      <c r="E42" s="109"/>
      <c r="F42" s="110">
        <f>IF(AND(E42= "",D42= ""), "", ROUND(ROUND(E42, 2) * ROUND(D42, 3), 2))</f>
        <v/>
      </c>
    </row>
    <row r="44" spans="2:6" ht="12.75" customHeight="1">
      <c r="B44" s="106"/>
      <c r="C44" s="107"/>
      <c r="D44" s="108"/>
      <c r="E44" s="109"/>
      <c r="F44" s="110">
        <f>IF(AND(E44= "",D44= ""), "", ROUND(ROUND(E44, 2) * ROUND(D44, 3), 2))</f>
        <v/>
      </c>
    </row>
    <row r="46" spans="2:6" ht="12.75" customHeight="1">
      <c r="B46" s="106"/>
      <c r="C46" s="107"/>
      <c r="D46" s="108"/>
      <c r="E46" s="109"/>
      <c r="F46" s="110">
        <f>IF(AND(E46= "",D46= ""), "", ROUND(ROUND(E46, 2) * ROUND(D46, 3), 2))</f>
        <v/>
      </c>
    </row>
    <row r="48" spans="2:6" ht="12.75" customHeight="1">
      <c r="B48" s="106"/>
      <c r="C48" s="107"/>
      <c r="D48" s="108"/>
      <c r="E48" s="109"/>
      <c r="F48" s="110">
        <f>IF(AND(E48= "",D48= ""), "", ROUND(ROUND(E48, 2) * ROUND(D48, 3), 2))</f>
        <v/>
      </c>
    </row>
    <row r="50" spans="2:6" ht="12.75" customHeight="1">
      <c r="B50" s="106"/>
      <c r="C50" s="107"/>
      <c r="D50" s="108"/>
      <c r="E50" s="109"/>
      <c r="F50" s="110">
        <f>IF(AND(E50= "",D50= ""), "", ROUND(ROUND(E50, 2) * ROUND(D50, 3), 2))</f>
        <v/>
      </c>
    </row>
    <row r="52" spans="2:6" ht="12.75" customHeight="1">
      <c r="B52" s="106"/>
      <c r="C52" s="107"/>
      <c r="D52" s="108"/>
      <c r="E52" s="109"/>
      <c r="F52" s="110">
        <f>IF(AND(E52= "",D52= ""), "", ROUND(ROUND(E52, 2) * ROUND(D52, 3), 2))</f>
        <v/>
      </c>
    </row>
    <row r="54" spans="2:6" ht="12.75" customHeight="1">
      <c r="B54" s="106"/>
      <c r="C54" s="107"/>
      <c r="D54" s="108"/>
      <c r="E54" s="109"/>
      <c r="F54" s="110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2026-01-29T13:52:13Z</dcterms:created>
  <dcterms:modified xsi:type="dcterms:W3CDTF">2026-01-29T13:52:13Z</dcterms:modified>
</cp:coreProperties>
</file>